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20" windowWidth="12120" windowHeight="8325" activeTab="0"/>
  </bookViews>
  <sheets>
    <sheet name="Лист1" sheetId="1" r:id="rId1"/>
  </sheets>
  <definedNames>
    <definedName name="_xlnm.Print_Titles" localSheetId="0">'Лист1'!$3:$9</definedName>
    <definedName name="_xlnm.Print_Area" localSheetId="0">'Лист1'!$B$1:$AA$72</definedName>
  </definedNames>
  <calcPr fullCalcOnLoad="1"/>
</workbook>
</file>

<file path=xl/comments1.xml><?xml version="1.0" encoding="utf-8"?>
<comments xmlns="http://schemas.openxmlformats.org/spreadsheetml/2006/main">
  <authors>
    <author>jkh11</author>
    <author>Paradise</author>
  </authors>
  <commentList>
    <comment ref="P25" authorId="0">
      <text>
        <r>
          <rPr>
            <b/>
            <sz val="8"/>
            <rFont val="Tahoma"/>
            <family val="2"/>
          </rPr>
          <t>jkh11: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д/с василёк 
каскад клуб
школа</t>
        </r>
      </text>
    </comment>
    <comment ref="P18" authorId="0">
      <text>
        <r>
          <rPr>
            <b/>
            <sz val="8"/>
            <rFont val="Tahoma"/>
            <family val="2"/>
          </rPr>
          <t>jkh11: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МУК КИЦ
школа
д/с ручеёк
ФАП
Почта</t>
        </r>
      </text>
    </comment>
    <comment ref="P17" authorId="0">
      <text>
        <r>
          <rPr>
            <b/>
            <sz val="8"/>
            <rFont val="Tahoma"/>
            <family val="2"/>
          </rPr>
          <t>jkh11: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школа
школа
ЦДШИ
МУК КИЦ
ФАП
Почта
д/с Ёлочка
библиотека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д/дом</t>
        </r>
      </text>
    </comment>
    <comment ref="P16" authorId="0">
      <text>
        <r>
          <rPr>
            <b/>
            <sz val="8"/>
            <rFont val="Tahoma"/>
            <family val="2"/>
          </rPr>
          <t>jkh11: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МУК КЦД "Колос"
школа
д/с Снегурочка
Почта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ФАП</t>
        </r>
      </text>
    </comment>
    <comment ref="P15" authorId="0">
      <text>
        <r>
          <rPr>
            <b/>
            <sz val="8"/>
            <rFont val="Tahoma"/>
            <family val="2"/>
          </rPr>
          <t>jkh11: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МУК КЦД "Спектр"
ЦДШИ
д/с "Лесная поляна"</t>
        </r>
      </text>
    </comment>
    <comment ref="P14" authorId="0">
      <text>
        <r>
          <rPr>
            <b/>
            <sz val="8"/>
            <rFont val="Tahoma"/>
            <family val="2"/>
          </rPr>
          <t>jkh11: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МУК КДЦ "Орфей"
ЦДШИ
Школа
д/с Березка
ФАП
</t>
        </r>
      </text>
    </comment>
    <comment ref="P13" authorId="0">
      <text>
        <r>
          <rPr>
            <b/>
            <sz val="8"/>
            <rFont val="Tahoma"/>
            <family val="2"/>
          </rPr>
          <t>jkh11: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Золушка д/с
школа
МУК КДЦ "Спутник" 
ФАП
бассейн</t>
        </r>
      </text>
    </comment>
    <comment ref="P23" authorId="0">
      <text>
        <r>
          <rPr>
            <b/>
            <sz val="8"/>
            <rFont val="Tahoma"/>
            <family val="2"/>
          </rPr>
          <t>jkh11: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в оном здании д/с и  ФАП</t>
        </r>
      </text>
    </comment>
    <comment ref="P31" authorId="0">
      <text>
        <r>
          <rPr>
            <b/>
            <sz val="8"/>
            <rFont val="Tahoma"/>
            <family val="2"/>
          </rPr>
          <t>jkh11:</t>
        </r>
        <r>
          <rPr>
            <sz val="8"/>
            <rFont val="Tahoma"/>
            <family val="2"/>
          </rPr>
          <t xml:space="preserve">
д/с 
ФАП</t>
        </r>
      </text>
    </comment>
    <comment ref="V21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188,23</t>
        </r>
      </text>
    </comment>
    <comment ref="V22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139,64</t>
        </r>
      </text>
    </comment>
    <comment ref="V23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31,76</t>
        </r>
      </text>
    </comment>
    <comment ref="V24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87,05</t>
        </r>
      </text>
    </comment>
    <comment ref="V25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788,23</t>
        </r>
      </text>
    </comment>
    <comment ref="V26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164,70</t>
        </r>
      </text>
    </comment>
    <comment ref="V27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247,05</t>
        </r>
      </text>
    </comment>
    <comment ref="V28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74,11</t>
        </r>
      </text>
    </comment>
    <comment ref="V29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22,35</t>
        </r>
      </text>
    </comment>
    <comment ref="V31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94,11</t>
        </r>
      </text>
    </comment>
    <comment ref="V32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83,52</t>
        </r>
      </text>
    </comment>
    <comment ref="V33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104,70</t>
        </r>
      </text>
    </comment>
    <comment ref="C31" authorId="1">
      <text>
        <r>
          <rPr>
            <b/>
            <sz val="12"/>
            <rFont val="Tahoma"/>
            <family val="2"/>
          </rPr>
          <t>Paradise:</t>
        </r>
        <r>
          <rPr>
            <sz val="12"/>
            <rFont val="Tahoma"/>
            <family val="2"/>
          </rPr>
          <t xml:space="preserve">
отапливает здания д/с, здания ФАП и здание администрации</t>
        </r>
      </text>
    </comment>
  </commentList>
</comments>
</file>

<file path=xl/sharedStrings.xml><?xml version="1.0" encoding="utf-8"?>
<sst xmlns="http://schemas.openxmlformats.org/spreadsheetml/2006/main" count="182" uniqueCount="127">
  <si>
    <t>Отапливаемые объекты</t>
  </si>
  <si>
    <t>эл.</t>
  </si>
  <si>
    <t>про-</t>
  </si>
  <si>
    <t>чее</t>
  </si>
  <si>
    <t xml:space="preserve"> ед.</t>
  </si>
  <si>
    <t>ед.</t>
  </si>
  <si>
    <t>Годовая потребность</t>
  </si>
  <si>
    <t>Муницип. жилые  дома</t>
  </si>
  <si>
    <t>Частные жилые дома</t>
  </si>
  <si>
    <t>Объекты соц. сферы</t>
  </si>
  <si>
    <t>Прочие объекты</t>
  </si>
  <si>
    <t>Уголь</t>
  </si>
  <si>
    <t>Электро энергия</t>
  </si>
  <si>
    <t>І. Муниципальные теплоисточники</t>
  </si>
  <si>
    <t>ІІ. Ведомственные теплоисточники</t>
  </si>
  <si>
    <t>№№</t>
  </si>
  <si>
    <t xml:space="preserve"> Населённый пункт,   адрес котельной </t>
  </si>
  <si>
    <t>Мощ-ность  коте-льной,                    Гкал/ч</t>
  </si>
  <si>
    <t>Теп-ловая нагру-зка, Гкал/ч</t>
  </si>
  <si>
    <t>Ведом-ственные жилые дома</t>
  </si>
  <si>
    <t>Жид-кое топ-ливо</t>
  </si>
  <si>
    <t>Уголь-ные раз-резы</t>
  </si>
  <si>
    <t>Спо-соб доста-вки</t>
  </si>
  <si>
    <t>Стои-мость топли-ва, т/руб</t>
  </si>
  <si>
    <t xml:space="preserve"> Населённый пункт,             адрес котельной </t>
  </si>
  <si>
    <t>Тепло-вая нагру-зка, Гкал/ч</t>
  </si>
  <si>
    <t>Ведомст-венные жилые дома</t>
  </si>
  <si>
    <t>Жид-кое топли-во</t>
  </si>
  <si>
    <t>авто</t>
  </si>
  <si>
    <t>ж/д</t>
  </si>
  <si>
    <t>ж/д+авто</t>
  </si>
  <si>
    <t>Дрова</t>
  </si>
  <si>
    <t>Количество котлов / шт /</t>
  </si>
  <si>
    <t xml:space="preserve">Марка котлов </t>
  </si>
  <si>
    <t>Марка  котлов</t>
  </si>
  <si>
    <t xml:space="preserve">    Жарок</t>
  </si>
  <si>
    <t xml:space="preserve">            типа раннего Шухова</t>
  </si>
  <si>
    <t>КЕ 25-14С</t>
  </si>
  <si>
    <t>ДКВР 10/13</t>
  </si>
  <si>
    <t xml:space="preserve"> аналог НИИСТУ-5</t>
  </si>
  <si>
    <t>КЕ 10-14</t>
  </si>
  <si>
    <t xml:space="preserve"> НИИСТУ-5</t>
  </si>
  <si>
    <t>КЭВ-6000/6</t>
  </si>
  <si>
    <t xml:space="preserve"> КЭВ-6000/6</t>
  </si>
  <si>
    <t>1хКЭВ-100/0,4   2хКЭВ-63/0,4</t>
  </si>
  <si>
    <t>аналог НВР-18</t>
  </si>
  <si>
    <t>Жарок</t>
  </si>
  <si>
    <t xml:space="preserve"> КСВ-1</t>
  </si>
  <si>
    <t xml:space="preserve"> 1хКСВ-1,25 2хВК</t>
  </si>
  <si>
    <t>1*КВ-0,5 2хКВ-0,4</t>
  </si>
  <si>
    <t xml:space="preserve"> Е-75/3,9ФБ</t>
  </si>
  <si>
    <t>2хКСВ-1.25</t>
  </si>
  <si>
    <t xml:space="preserve"> КЭВ-160</t>
  </si>
  <si>
    <t xml:space="preserve">п. Новая Игирма: изменение тепловой нагрузки в результате того, что в прошлом году была предоставлена тепловая нагрузка одного котла </t>
  </si>
  <si>
    <t>ДКВР-10-13МП</t>
  </si>
  <si>
    <t>2хКВТС                      20-150            1хКВТС                 10-150</t>
  </si>
  <si>
    <t>28.</t>
  </si>
  <si>
    <t>3хДКВР-10-13МП, 3хКЕ-10-14</t>
  </si>
  <si>
    <t>1 КЭВ-4000/6, 1КЭВ-2500/6,  2 КЭВ-1600/6</t>
  </si>
  <si>
    <t>кг/ч</t>
  </si>
  <si>
    <t>КВ-ГМ-1,0-95</t>
  </si>
  <si>
    <t>п. Новоилимск данные по ИСЭМ СО РАН, изменилась мощность котельной т.к. произвели замену котла КЭВ -4000/6 на КЭВ - 2500/6</t>
  </si>
  <si>
    <t xml:space="preserve">п. Речушка построена новая ведомственная котельная </t>
  </si>
  <si>
    <t xml:space="preserve"> </t>
  </si>
  <si>
    <t>Количество котлов         / шт /</t>
  </si>
  <si>
    <t>Муници-пальные жилые  дома</t>
  </si>
  <si>
    <t>Мощ-ность  коте-льной                    Гкал/ч</t>
  </si>
  <si>
    <t>а/тр.</t>
  </si>
  <si>
    <t xml:space="preserve">п. Новая Игирма, эл. котельная школы №1, ДО </t>
  </si>
  <si>
    <t>п. Речушка,                   котельная больницы,            ИП Гамзяков</t>
  </si>
  <si>
    <t>п. Чистополянский, котельная д/с, ДО</t>
  </si>
  <si>
    <t>п. Чистополянс-кий, котельная школы №1, ДО</t>
  </si>
  <si>
    <t>п. Видим, котельная школы, ДО</t>
  </si>
  <si>
    <t>п. Видим, котельная д/с (амбулатория), ДО</t>
  </si>
  <si>
    <t>п. Игирма, котельная школы, ДО</t>
  </si>
  <si>
    <r>
      <t>т.м</t>
    </r>
    <r>
      <rPr>
        <vertAlign val="superscript"/>
        <sz val="14"/>
        <rFont val="Times New Roman"/>
        <family val="1"/>
      </rPr>
      <t>2</t>
    </r>
  </si>
  <si>
    <t>п.Заморский, котельная ДО</t>
  </si>
  <si>
    <t>п. Шестаково, котельная д/с</t>
  </si>
  <si>
    <t>п. Семигорск,                ООО "Семигорск"</t>
  </si>
  <si>
    <t>п. Семигорск,  школа</t>
  </si>
  <si>
    <t>п. Хребтовая, котельная школы</t>
  </si>
  <si>
    <t>на эл.энергии-6</t>
  </si>
  <si>
    <t>на жидком-1</t>
  </si>
  <si>
    <t xml:space="preserve"> на жидком-1</t>
  </si>
  <si>
    <t xml:space="preserve">п. Новая Игирма, котельная                           ООО "ТЭК Игирма" </t>
  </si>
  <si>
    <t>тонн</t>
  </si>
  <si>
    <t>тыс.квт/       час</t>
  </si>
  <si>
    <t xml:space="preserve"> тыс.квт/                                     час</t>
  </si>
  <si>
    <t>Угольные разре-зы</t>
  </si>
  <si>
    <t>п. Соцгородок, кот. школы</t>
  </si>
  <si>
    <t xml:space="preserve">             тип Димако-ва</t>
  </si>
  <si>
    <t>г. Железногорск-Илимский,                ТЭЦ-16 ОАО "Иркутскэнерго"</t>
  </si>
  <si>
    <t>Мугунс-кий Азейс-кий Жеронс-кий  Ирбейс- кий</t>
  </si>
  <si>
    <t>Переяславский</t>
  </si>
  <si>
    <t>п. Шестаково кот. ООО "Ресурс"</t>
  </si>
  <si>
    <t>на угле -4</t>
  </si>
  <si>
    <t>на угле-4</t>
  </si>
  <si>
    <t>п. Новоилимск,               ООО "УК ЖКХ Новоилимск"</t>
  </si>
  <si>
    <t>п. Рудногорск, котельная центральная (ДКВР), ООО "Стимул"</t>
  </si>
  <si>
    <t>Элект-роэнер-гия</t>
  </si>
  <si>
    <t>п. Коршуновский, ООО "Элит"</t>
  </si>
  <si>
    <t>п. Речушка, ООО "Востокнефтепровод"</t>
  </si>
  <si>
    <t>сам</t>
  </si>
  <si>
    <t>п. Березняки,                ООО "Электрические котельные"</t>
  </si>
  <si>
    <t>Итого-3, в т.ч.</t>
  </si>
  <si>
    <t>на дровах-2</t>
  </si>
  <si>
    <t>на угле - 0</t>
  </si>
  <si>
    <t xml:space="preserve">Бородинский, 2БР </t>
  </si>
  <si>
    <t>Переяславский, 3БР</t>
  </si>
  <si>
    <t>Итого - 24, в т.ч.</t>
  </si>
  <si>
    <t>на дровах-14</t>
  </si>
  <si>
    <t>2хКЭВ-63/0,4  2хКЭВ-100/0,4</t>
  </si>
  <si>
    <t>Стои-мость топлива, руб/тн, с учётом доставки</t>
  </si>
  <si>
    <t>Всего-27, т.ч.</t>
  </si>
  <si>
    <t>на дровах-16</t>
  </si>
  <si>
    <t>4-КВр-0,58(0,5) КБ</t>
  </si>
  <si>
    <t>1хКВ-0,4     1-самод  1-КВр-0,25-95ОУР</t>
  </si>
  <si>
    <t>Смешанной собственности</t>
  </si>
  <si>
    <t>б. Теплоисточники</t>
  </si>
  <si>
    <t>п. Радищев, котельная                  ООО "КУК ЖКХ-2"</t>
  </si>
  <si>
    <t>п. Новая Игирма, котельная №1,ООО "ТВК Химки"</t>
  </si>
  <si>
    <t xml:space="preserve">п. Новая Игирма, кот. №2, ООО "ЖЭУ ХИМКИ" </t>
  </si>
  <si>
    <t>п. Янгель, кот. ООО"ТЕХНОКОМ"</t>
  </si>
  <si>
    <t xml:space="preserve">п. Речушка,                   центр. котельная №1  ООО "ТЕПЛОСЕРВИС"       </t>
  </si>
  <si>
    <t>п. Речушка,                   малая котельная №2            ООО "ТЕПЛОСЕРВИС"</t>
  </si>
  <si>
    <t xml:space="preserve">п. Новая Игирма, котельная                           ООО " СП СЭЛ-Тайрику " </t>
  </si>
  <si>
    <t xml:space="preserve">п. Новая Игирма, котельная больницы, ОГБУЗ "ЖЦРБ"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</si>
</sst>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 vertical="center"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1" fillId="34" borderId="19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164" fontId="2" fillId="34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 vertical="center"/>
    </xf>
    <xf numFmtId="164" fontId="1" fillId="34" borderId="12" xfId="0" applyNumberFormat="1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/>
    </xf>
    <xf numFmtId="0" fontId="1" fillId="34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34" borderId="0" xfId="0" applyFont="1" applyFill="1" applyAlignment="1">
      <alignment/>
    </xf>
    <xf numFmtId="0" fontId="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166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2" fontId="2" fillId="34" borderId="12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vertical="center" wrapText="1"/>
    </xf>
    <xf numFmtId="164" fontId="1" fillId="35" borderId="12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center" vertical="center" wrapText="1"/>
    </xf>
    <xf numFmtId="2" fontId="1" fillId="35" borderId="17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/>
    </xf>
    <xf numFmtId="0" fontId="1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/>
    </xf>
    <xf numFmtId="1" fontId="1" fillId="35" borderId="12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2" fontId="1" fillId="35" borderId="14" xfId="0" applyNumberFormat="1" applyFont="1" applyFill="1" applyBorder="1" applyAlignment="1">
      <alignment horizontal="center" vertical="center"/>
    </xf>
    <xf numFmtId="164" fontId="1" fillId="35" borderId="14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/>
    </xf>
    <xf numFmtId="2" fontId="1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34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left" vertical="center" wrapText="1"/>
    </xf>
    <xf numFmtId="2" fontId="1" fillId="35" borderId="24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left" vertical="center" wrapText="1"/>
    </xf>
    <xf numFmtId="2" fontId="1" fillId="36" borderId="12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/>
    </xf>
    <xf numFmtId="0" fontId="1" fillId="36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9" fillId="34" borderId="26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9" fillId="34" borderId="5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51" xfId="0" applyFont="1" applyFill="1" applyBorder="1" applyAlignment="1">
      <alignment/>
    </xf>
    <xf numFmtId="0" fontId="7" fillId="34" borderId="5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95"/>
  <sheetViews>
    <sheetView tabSelected="1" view="pageBreakPreview" zoomScale="60" zoomScalePageLayoutView="0" workbookViewId="0" topLeftCell="B1">
      <selection activeCell="AA3" sqref="AA3:AA8"/>
    </sheetView>
  </sheetViews>
  <sheetFormatPr defaultColWidth="9.00390625" defaultRowHeight="12.75"/>
  <cols>
    <col min="1" max="1" width="4.625" style="0" hidden="1" customWidth="1"/>
    <col min="2" max="2" width="5.375" style="0" customWidth="1"/>
    <col min="3" max="3" width="27.375" style="0" customWidth="1"/>
    <col min="4" max="4" width="9.875" style="0" customWidth="1"/>
    <col min="5" max="5" width="8.875" style="0" customWidth="1"/>
    <col min="6" max="6" width="12.75390625" style="0" customWidth="1"/>
    <col min="7" max="7" width="8.875" style="0" customWidth="1"/>
    <col min="8" max="8" width="8.75390625" style="0" customWidth="1"/>
    <col min="9" max="9" width="9.25390625" style="0" customWidth="1"/>
    <col min="10" max="10" width="6.875" style="0" customWidth="1"/>
    <col min="11" max="11" width="7.625" style="0" customWidth="1"/>
    <col min="12" max="12" width="11.125" style="0" customWidth="1"/>
    <col min="13" max="13" width="9.75390625" style="0" customWidth="1"/>
    <col min="14" max="14" width="10.125" style="0" customWidth="1"/>
    <col min="15" max="15" width="9.375" style="0" bestFit="1" customWidth="1"/>
    <col min="16" max="16" width="8.00390625" style="0" customWidth="1"/>
    <col min="17" max="17" width="10.375" style="3" customWidth="1"/>
    <col min="18" max="18" width="8.125" style="0" customWidth="1"/>
    <col min="19" max="19" width="8.75390625" style="3" customWidth="1"/>
    <col min="20" max="20" width="12.875" style="0" customWidth="1"/>
    <col min="21" max="21" width="7.75390625" style="0" customWidth="1"/>
    <col min="22" max="22" width="12.875" style="0" customWidth="1"/>
    <col min="23" max="23" width="9.25390625" style="0" customWidth="1"/>
    <col min="24" max="24" width="4.75390625" style="0" hidden="1" customWidth="1"/>
    <col min="25" max="25" width="10.25390625" style="0" customWidth="1"/>
    <col min="26" max="26" width="9.25390625" style="0" customWidth="1"/>
    <col min="27" max="27" width="12.00390625" style="0" customWidth="1"/>
    <col min="252" max="252" width="9.00390625" style="0" customWidth="1"/>
  </cols>
  <sheetData>
    <row r="1" spans="2:27" ht="25.5">
      <c r="B1" s="115" t="s">
        <v>118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2:27" ht="36" customHeight="1">
      <c r="B2" s="113" t="s">
        <v>13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2:27" ht="36" customHeight="1">
      <c r="B3" s="105" t="s">
        <v>15</v>
      </c>
      <c r="C3" s="106" t="s">
        <v>16</v>
      </c>
      <c r="D3" s="106" t="s">
        <v>66</v>
      </c>
      <c r="E3" s="106" t="s">
        <v>64</v>
      </c>
      <c r="F3" s="114" t="s">
        <v>34</v>
      </c>
      <c r="G3" s="106" t="s">
        <v>18</v>
      </c>
      <c r="H3" s="105" t="s">
        <v>0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 t="s">
        <v>6</v>
      </c>
      <c r="U3" s="105"/>
      <c r="V3" s="105"/>
      <c r="W3" s="105"/>
      <c r="X3" s="10"/>
      <c r="Y3" s="106" t="s">
        <v>21</v>
      </c>
      <c r="Z3" s="106" t="s">
        <v>22</v>
      </c>
      <c r="AA3" s="106" t="s">
        <v>112</v>
      </c>
    </row>
    <row r="4" spans="2:27" ht="0.75" customHeight="1" hidden="1" thickBot="1">
      <c r="B4" s="105"/>
      <c r="C4" s="106"/>
      <c r="D4" s="106"/>
      <c r="E4" s="106"/>
      <c r="F4" s="114"/>
      <c r="G4" s="106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 t="s">
        <v>11</v>
      </c>
      <c r="U4" s="106" t="s">
        <v>20</v>
      </c>
      <c r="V4" s="106" t="s">
        <v>31</v>
      </c>
      <c r="W4" s="10" t="s">
        <v>1</v>
      </c>
      <c r="X4" s="10" t="s">
        <v>2</v>
      </c>
      <c r="Y4" s="106"/>
      <c r="Z4" s="106"/>
      <c r="AA4" s="106"/>
    </row>
    <row r="5" spans="2:27" ht="12.75" customHeight="1">
      <c r="B5" s="105"/>
      <c r="C5" s="106"/>
      <c r="D5" s="106"/>
      <c r="E5" s="106"/>
      <c r="F5" s="114"/>
      <c r="G5" s="106"/>
      <c r="H5" s="106" t="s">
        <v>65</v>
      </c>
      <c r="I5" s="106"/>
      <c r="J5" s="106" t="s">
        <v>19</v>
      </c>
      <c r="K5" s="106"/>
      <c r="L5" s="117" t="s">
        <v>117</v>
      </c>
      <c r="M5" s="118"/>
      <c r="N5" s="106" t="s">
        <v>8</v>
      </c>
      <c r="O5" s="106"/>
      <c r="P5" s="106" t="s">
        <v>9</v>
      </c>
      <c r="Q5" s="106"/>
      <c r="R5" s="106" t="s">
        <v>10</v>
      </c>
      <c r="S5" s="106"/>
      <c r="T5" s="105"/>
      <c r="U5" s="106"/>
      <c r="V5" s="106"/>
      <c r="W5" s="106" t="s">
        <v>99</v>
      </c>
      <c r="X5" s="10" t="s">
        <v>3</v>
      </c>
      <c r="Y5" s="106"/>
      <c r="Z5" s="106"/>
      <c r="AA5" s="106"/>
    </row>
    <row r="6" spans="2:27" ht="93" customHeight="1">
      <c r="B6" s="105"/>
      <c r="C6" s="106"/>
      <c r="D6" s="106"/>
      <c r="E6" s="106"/>
      <c r="F6" s="114"/>
      <c r="G6" s="106"/>
      <c r="H6" s="106"/>
      <c r="I6" s="106"/>
      <c r="J6" s="106"/>
      <c r="K6" s="106"/>
      <c r="L6" s="119"/>
      <c r="M6" s="120"/>
      <c r="N6" s="106"/>
      <c r="O6" s="106"/>
      <c r="P6" s="106"/>
      <c r="Q6" s="106"/>
      <c r="R6" s="106"/>
      <c r="S6" s="106"/>
      <c r="T6" s="105"/>
      <c r="U6" s="106"/>
      <c r="V6" s="106"/>
      <c r="W6" s="106"/>
      <c r="X6" s="10"/>
      <c r="Y6" s="106"/>
      <c r="Z6" s="106"/>
      <c r="AA6" s="106"/>
    </row>
    <row r="7" spans="2:27" ht="32.25" customHeight="1">
      <c r="B7" s="46"/>
      <c r="C7" s="106"/>
      <c r="D7" s="106"/>
      <c r="E7" s="106"/>
      <c r="F7" s="114"/>
      <c r="G7" s="106"/>
      <c r="H7" s="105" t="s">
        <v>4</v>
      </c>
      <c r="I7" s="105" t="s">
        <v>75</v>
      </c>
      <c r="J7" s="105" t="s">
        <v>4</v>
      </c>
      <c r="K7" s="105" t="s">
        <v>75</v>
      </c>
      <c r="L7" s="105" t="s">
        <v>4</v>
      </c>
      <c r="M7" s="105" t="s">
        <v>75</v>
      </c>
      <c r="N7" s="105" t="s">
        <v>5</v>
      </c>
      <c r="O7" s="105" t="s">
        <v>75</v>
      </c>
      <c r="P7" s="105" t="s">
        <v>5</v>
      </c>
      <c r="Q7" s="105" t="s">
        <v>75</v>
      </c>
      <c r="R7" s="105" t="s">
        <v>5</v>
      </c>
      <c r="S7" s="105" t="s">
        <v>75</v>
      </c>
      <c r="T7" s="105" t="s">
        <v>85</v>
      </c>
      <c r="U7" s="105" t="s">
        <v>85</v>
      </c>
      <c r="V7" s="105" t="s">
        <v>85</v>
      </c>
      <c r="W7" s="116" t="s">
        <v>86</v>
      </c>
      <c r="X7" s="10"/>
      <c r="Y7" s="106"/>
      <c r="Z7" s="106"/>
      <c r="AA7" s="106"/>
    </row>
    <row r="8" spans="2:200" ht="21" customHeight="1">
      <c r="B8" s="46"/>
      <c r="C8" s="106"/>
      <c r="D8" s="51"/>
      <c r="E8" s="10"/>
      <c r="F8" s="114"/>
      <c r="G8" s="106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16"/>
      <c r="X8" s="52"/>
      <c r="Y8" s="106"/>
      <c r="Z8" s="106"/>
      <c r="AA8" s="10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</row>
    <row r="9" spans="2:200" ht="18.75">
      <c r="B9" s="46">
        <v>1</v>
      </c>
      <c r="C9" s="46">
        <v>2</v>
      </c>
      <c r="D9" s="46">
        <v>3</v>
      </c>
      <c r="E9" s="46">
        <v>4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  <c r="L9" s="46"/>
      <c r="M9" s="46"/>
      <c r="N9" s="46">
        <v>11</v>
      </c>
      <c r="O9" s="46">
        <v>12</v>
      </c>
      <c r="P9" s="46">
        <v>13</v>
      </c>
      <c r="Q9" s="47">
        <v>14</v>
      </c>
      <c r="R9" s="46">
        <v>15</v>
      </c>
      <c r="S9" s="47">
        <v>16</v>
      </c>
      <c r="T9" s="46">
        <v>17</v>
      </c>
      <c r="U9" s="46">
        <v>18</v>
      </c>
      <c r="V9" s="46">
        <v>19</v>
      </c>
      <c r="W9" s="46">
        <v>20</v>
      </c>
      <c r="X9" s="46">
        <v>17</v>
      </c>
      <c r="Y9" s="46">
        <v>21</v>
      </c>
      <c r="Z9" s="46">
        <v>22</v>
      </c>
      <c r="AA9" s="46">
        <v>23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</row>
    <row r="10" spans="2:27" s="5" customFormat="1" ht="95.25" customHeight="1">
      <c r="B10" s="16">
        <v>1</v>
      </c>
      <c r="C10" s="59" t="s">
        <v>120</v>
      </c>
      <c r="D10" s="62">
        <v>2.6</v>
      </c>
      <c r="E10" s="60">
        <v>5</v>
      </c>
      <c r="F10" s="61" t="s">
        <v>39</v>
      </c>
      <c r="G10" s="60">
        <v>0.67</v>
      </c>
      <c r="H10" s="60"/>
      <c r="I10" s="62"/>
      <c r="J10" s="60"/>
      <c r="K10" s="60"/>
      <c r="L10" s="60"/>
      <c r="M10" s="60"/>
      <c r="N10" s="60">
        <v>5</v>
      </c>
      <c r="O10" s="60">
        <v>0.65</v>
      </c>
      <c r="P10" s="60">
        <v>3</v>
      </c>
      <c r="Q10" s="62">
        <v>2.86</v>
      </c>
      <c r="R10" s="60">
        <v>3</v>
      </c>
      <c r="S10" s="60">
        <v>1.4</v>
      </c>
      <c r="T10" s="60"/>
      <c r="U10" s="63"/>
      <c r="V10" s="60">
        <v>2080</v>
      </c>
      <c r="W10" s="60"/>
      <c r="X10" s="63"/>
      <c r="Y10" s="64"/>
      <c r="Z10" s="64" t="s">
        <v>67</v>
      </c>
      <c r="AA10" s="64">
        <v>741</v>
      </c>
    </row>
    <row r="11" spans="2:27" s="5" customFormat="1" ht="80.25" customHeight="1">
      <c r="B11" s="16">
        <v>2</v>
      </c>
      <c r="C11" s="59" t="s">
        <v>121</v>
      </c>
      <c r="D11" s="62">
        <v>19.5</v>
      </c>
      <c r="E11" s="60">
        <v>3</v>
      </c>
      <c r="F11" s="61" t="s">
        <v>40</v>
      </c>
      <c r="G11" s="60">
        <v>5.21</v>
      </c>
      <c r="H11" s="60"/>
      <c r="I11" s="66"/>
      <c r="J11" s="60"/>
      <c r="K11" s="60"/>
      <c r="L11" s="60">
        <v>33</v>
      </c>
      <c r="M11" s="60">
        <v>66.5</v>
      </c>
      <c r="N11" s="60">
        <v>1</v>
      </c>
      <c r="O11" s="60">
        <v>1</v>
      </c>
      <c r="P11" s="60">
        <v>4</v>
      </c>
      <c r="Q11" s="62">
        <v>1.69</v>
      </c>
      <c r="R11" s="60">
        <v>10</v>
      </c>
      <c r="S11" s="60">
        <v>7.77</v>
      </c>
      <c r="T11" s="60">
        <v>8000</v>
      </c>
      <c r="U11" s="63"/>
      <c r="V11" s="60"/>
      <c r="W11" s="60"/>
      <c r="X11" s="63"/>
      <c r="Y11" s="61" t="s">
        <v>108</v>
      </c>
      <c r="Z11" s="64" t="s">
        <v>29</v>
      </c>
      <c r="AA11" s="64">
        <v>1124</v>
      </c>
    </row>
    <row r="12" spans="2:27" s="5" customFormat="1" ht="65.25" customHeight="1">
      <c r="B12" s="16">
        <v>3</v>
      </c>
      <c r="C12" s="59" t="s">
        <v>68</v>
      </c>
      <c r="D12" s="62">
        <v>0.29</v>
      </c>
      <c r="E12" s="60">
        <v>4</v>
      </c>
      <c r="F12" s="61" t="s">
        <v>111</v>
      </c>
      <c r="G12" s="60">
        <v>0.25</v>
      </c>
      <c r="H12" s="60"/>
      <c r="I12" s="74"/>
      <c r="J12" s="60"/>
      <c r="K12" s="60"/>
      <c r="L12" s="60"/>
      <c r="M12" s="60"/>
      <c r="N12" s="60"/>
      <c r="O12" s="60"/>
      <c r="P12" s="60">
        <v>1</v>
      </c>
      <c r="Q12" s="62">
        <v>6.033</v>
      </c>
      <c r="R12" s="60"/>
      <c r="S12" s="60"/>
      <c r="T12" s="60"/>
      <c r="U12" s="63"/>
      <c r="V12" s="60"/>
      <c r="W12" s="60">
        <v>1396</v>
      </c>
      <c r="X12" s="63"/>
      <c r="Y12" s="63"/>
      <c r="Z12" s="63"/>
      <c r="AA12" s="60">
        <v>2.5</v>
      </c>
    </row>
    <row r="13" spans="2:27" s="5" customFormat="1" ht="61.5" customHeight="1">
      <c r="B13" s="16">
        <v>4</v>
      </c>
      <c r="C13" s="65" t="s">
        <v>122</v>
      </c>
      <c r="D13" s="62">
        <v>28</v>
      </c>
      <c r="E13" s="60">
        <v>2</v>
      </c>
      <c r="F13" s="61" t="s">
        <v>37</v>
      </c>
      <c r="G13" s="60">
        <v>8</v>
      </c>
      <c r="H13" s="60"/>
      <c r="I13" s="66"/>
      <c r="J13" s="60"/>
      <c r="K13" s="60"/>
      <c r="L13" s="60">
        <v>13</v>
      </c>
      <c r="M13" s="60">
        <v>30.7</v>
      </c>
      <c r="N13" s="60">
        <v>12</v>
      </c>
      <c r="O13" s="60">
        <v>1.8</v>
      </c>
      <c r="P13" s="60">
        <v>5</v>
      </c>
      <c r="Q13" s="62">
        <v>9.1976</v>
      </c>
      <c r="R13" s="60">
        <v>7</v>
      </c>
      <c r="S13" s="60">
        <v>0.4</v>
      </c>
      <c r="T13" s="60">
        <v>8815</v>
      </c>
      <c r="U13" s="63"/>
      <c r="V13" s="60"/>
      <c r="W13" s="60"/>
      <c r="X13" s="63"/>
      <c r="Y13" s="61" t="s">
        <v>107</v>
      </c>
      <c r="Z13" s="64" t="s">
        <v>29</v>
      </c>
      <c r="AA13" s="64">
        <v>1100</v>
      </c>
    </row>
    <row r="14" spans="2:33" s="6" customFormat="1" ht="114" customHeight="1">
      <c r="B14" s="16">
        <v>5</v>
      </c>
      <c r="C14" s="59" t="s">
        <v>98</v>
      </c>
      <c r="D14" s="62">
        <v>20</v>
      </c>
      <c r="E14" s="60">
        <v>4</v>
      </c>
      <c r="F14" s="61" t="s">
        <v>38</v>
      </c>
      <c r="G14" s="62">
        <v>15.71</v>
      </c>
      <c r="H14" s="60">
        <v>14</v>
      </c>
      <c r="I14" s="62">
        <v>2.05</v>
      </c>
      <c r="J14" s="60"/>
      <c r="K14" s="60"/>
      <c r="L14" s="60">
        <v>67</v>
      </c>
      <c r="M14" s="60">
        <v>53.61</v>
      </c>
      <c r="N14" s="60">
        <v>79</v>
      </c>
      <c r="O14" s="60">
        <v>2.15</v>
      </c>
      <c r="P14" s="60">
        <v>5</v>
      </c>
      <c r="Q14" s="62">
        <v>14.2</v>
      </c>
      <c r="R14" s="60">
        <v>37</v>
      </c>
      <c r="S14" s="60">
        <v>8.33</v>
      </c>
      <c r="T14" s="60"/>
      <c r="U14" s="63"/>
      <c r="V14" s="60">
        <v>45180</v>
      </c>
      <c r="W14" s="63"/>
      <c r="X14" s="63"/>
      <c r="Y14" s="63"/>
      <c r="Z14" s="64" t="s">
        <v>67</v>
      </c>
      <c r="AA14" s="64">
        <v>833</v>
      </c>
      <c r="AB14" s="8"/>
      <c r="AC14" s="8"/>
      <c r="AD14" s="8"/>
      <c r="AE14" s="8"/>
      <c r="AF14" s="8"/>
      <c r="AG14" s="8"/>
    </row>
    <row r="15" spans="2:27" s="5" customFormat="1" ht="88.5" customHeight="1">
      <c r="B15" s="16">
        <v>6</v>
      </c>
      <c r="C15" s="59" t="s">
        <v>119</v>
      </c>
      <c r="D15" s="62">
        <v>50</v>
      </c>
      <c r="E15" s="60">
        <v>3</v>
      </c>
      <c r="F15" s="61" t="s">
        <v>55</v>
      </c>
      <c r="G15" s="60">
        <v>4.39</v>
      </c>
      <c r="H15" s="60"/>
      <c r="I15" s="66"/>
      <c r="J15" s="60"/>
      <c r="K15" s="60"/>
      <c r="L15" s="60">
        <v>11</v>
      </c>
      <c r="M15" s="60">
        <v>50.8</v>
      </c>
      <c r="N15" s="60"/>
      <c r="O15" s="60"/>
      <c r="P15" s="60">
        <v>3</v>
      </c>
      <c r="Q15" s="62">
        <v>9.79</v>
      </c>
      <c r="R15" s="60">
        <v>3</v>
      </c>
      <c r="S15" s="60">
        <v>1.15</v>
      </c>
      <c r="T15" s="60">
        <v>12000</v>
      </c>
      <c r="U15" s="63"/>
      <c r="V15" s="60"/>
      <c r="W15" s="60"/>
      <c r="X15" s="63"/>
      <c r="Y15" s="61" t="s">
        <v>107</v>
      </c>
      <c r="Z15" s="64" t="s">
        <v>30</v>
      </c>
      <c r="AA15" s="64">
        <v>1124</v>
      </c>
    </row>
    <row r="16" spans="2:27" s="5" customFormat="1" ht="103.5" customHeight="1">
      <c r="B16" s="16">
        <v>7</v>
      </c>
      <c r="C16" s="59" t="s">
        <v>97</v>
      </c>
      <c r="D16" s="62">
        <v>8.35</v>
      </c>
      <c r="E16" s="60">
        <v>4</v>
      </c>
      <c r="F16" s="61" t="s">
        <v>58</v>
      </c>
      <c r="G16" s="62">
        <v>2.162</v>
      </c>
      <c r="H16" s="60">
        <v>8</v>
      </c>
      <c r="I16" s="62">
        <v>0.78</v>
      </c>
      <c r="J16" s="60"/>
      <c r="K16" s="60"/>
      <c r="L16" s="60">
        <v>25</v>
      </c>
      <c r="M16" s="60">
        <v>9.71</v>
      </c>
      <c r="N16" s="60">
        <v>27</v>
      </c>
      <c r="O16" s="60">
        <v>4.89</v>
      </c>
      <c r="P16" s="60">
        <v>5</v>
      </c>
      <c r="Q16" s="62">
        <v>2.8</v>
      </c>
      <c r="R16" s="60">
        <v>9</v>
      </c>
      <c r="S16" s="60">
        <v>1.66</v>
      </c>
      <c r="T16" s="60"/>
      <c r="U16" s="63"/>
      <c r="V16" s="60"/>
      <c r="W16" s="60">
        <v>15516</v>
      </c>
      <c r="X16" s="63"/>
      <c r="Y16" s="63"/>
      <c r="Z16" s="63"/>
      <c r="AA16" s="64">
        <v>2.5</v>
      </c>
    </row>
    <row r="17" spans="2:27" s="5" customFormat="1" ht="84.75" customHeight="1">
      <c r="B17" s="16">
        <v>8</v>
      </c>
      <c r="C17" s="59" t="s">
        <v>100</v>
      </c>
      <c r="D17" s="62">
        <v>15.6</v>
      </c>
      <c r="E17" s="60">
        <v>3</v>
      </c>
      <c r="F17" s="61" t="s">
        <v>42</v>
      </c>
      <c r="G17" s="62">
        <v>2.928</v>
      </c>
      <c r="H17" s="60">
        <v>0</v>
      </c>
      <c r="I17" s="62">
        <v>0</v>
      </c>
      <c r="J17" s="60"/>
      <c r="K17" s="60"/>
      <c r="L17" s="60">
        <v>7</v>
      </c>
      <c r="M17" s="60">
        <v>4.2</v>
      </c>
      <c r="N17" s="60">
        <v>46</v>
      </c>
      <c r="O17" s="60">
        <v>12.1</v>
      </c>
      <c r="P17" s="60">
        <v>8</v>
      </c>
      <c r="Q17" s="62">
        <v>6.65</v>
      </c>
      <c r="R17" s="60">
        <v>5</v>
      </c>
      <c r="S17" s="60">
        <v>2.369</v>
      </c>
      <c r="T17" s="60"/>
      <c r="U17" s="63"/>
      <c r="V17" s="60"/>
      <c r="W17" s="60">
        <v>16545</v>
      </c>
      <c r="X17" s="63"/>
      <c r="Y17" s="63"/>
      <c r="Z17" s="63"/>
      <c r="AA17" s="64">
        <v>2.5</v>
      </c>
    </row>
    <row r="18" spans="2:27" s="5" customFormat="1" ht="73.5" customHeight="1">
      <c r="B18" s="58">
        <v>9</v>
      </c>
      <c r="C18" s="99" t="s">
        <v>103</v>
      </c>
      <c r="D18" s="100">
        <v>20.64</v>
      </c>
      <c r="E18" s="101">
        <v>4</v>
      </c>
      <c r="F18" s="102" t="s">
        <v>43</v>
      </c>
      <c r="G18" s="101">
        <v>4.7</v>
      </c>
      <c r="H18" s="101">
        <v>2</v>
      </c>
      <c r="I18" s="100">
        <v>0.37</v>
      </c>
      <c r="J18" s="101"/>
      <c r="K18" s="101"/>
      <c r="L18" s="101">
        <v>30</v>
      </c>
      <c r="M18" s="101">
        <v>12.57</v>
      </c>
      <c r="N18" s="101">
        <v>43</v>
      </c>
      <c r="O18" s="101">
        <v>7.75</v>
      </c>
      <c r="P18" s="101">
        <v>5</v>
      </c>
      <c r="Q18" s="100">
        <v>5.88</v>
      </c>
      <c r="R18" s="101">
        <v>15</v>
      </c>
      <c r="S18" s="101">
        <v>7.24</v>
      </c>
      <c r="T18" s="101"/>
      <c r="U18" s="103"/>
      <c r="V18" s="101"/>
      <c r="W18" s="101">
        <v>18845</v>
      </c>
      <c r="X18" s="103"/>
      <c r="Y18" s="103"/>
      <c r="Z18" s="103"/>
      <c r="AA18" s="104">
        <v>2.5</v>
      </c>
    </row>
    <row r="19" spans="2:27" s="5" customFormat="1" ht="54.75" customHeight="1">
      <c r="B19" s="16">
        <v>10</v>
      </c>
      <c r="C19" s="75" t="s">
        <v>78</v>
      </c>
      <c r="D19" s="76">
        <v>0.108</v>
      </c>
      <c r="E19" s="71">
        <v>2</v>
      </c>
      <c r="F19" s="72" t="s">
        <v>52</v>
      </c>
      <c r="G19" s="71">
        <v>0.17</v>
      </c>
      <c r="H19" s="71"/>
      <c r="I19" s="77"/>
      <c r="J19" s="71"/>
      <c r="K19" s="71"/>
      <c r="L19" s="80">
        <v>2</v>
      </c>
      <c r="M19" s="80">
        <v>1.5</v>
      </c>
      <c r="N19" s="71"/>
      <c r="O19" s="71"/>
      <c r="P19" s="71"/>
      <c r="Q19" s="71"/>
      <c r="R19" s="71"/>
      <c r="S19" s="71"/>
      <c r="T19" s="71"/>
      <c r="U19" s="73"/>
      <c r="V19" s="71"/>
      <c r="W19" s="71">
        <v>900</v>
      </c>
      <c r="X19" s="73"/>
      <c r="Y19" s="73"/>
      <c r="Z19" s="73"/>
      <c r="AA19" s="64">
        <v>2.5</v>
      </c>
    </row>
    <row r="20" spans="2:27" s="5" customFormat="1" ht="69" customHeight="1">
      <c r="B20" s="16">
        <v>11</v>
      </c>
      <c r="C20" s="59" t="s">
        <v>79</v>
      </c>
      <c r="D20" s="62">
        <v>0.2</v>
      </c>
      <c r="E20" s="60">
        <v>3</v>
      </c>
      <c r="F20" s="61" t="s">
        <v>44</v>
      </c>
      <c r="G20" s="60">
        <v>0.2</v>
      </c>
      <c r="H20" s="60"/>
      <c r="I20" s="60"/>
      <c r="J20" s="60"/>
      <c r="K20" s="60"/>
      <c r="L20" s="60"/>
      <c r="M20" s="60"/>
      <c r="N20" s="60"/>
      <c r="O20" s="60"/>
      <c r="P20" s="60">
        <v>1</v>
      </c>
      <c r="Q20" s="60">
        <v>3.33</v>
      </c>
      <c r="R20" s="60"/>
      <c r="S20" s="60"/>
      <c r="T20" s="60"/>
      <c r="U20" s="63"/>
      <c r="V20" s="60"/>
      <c r="W20" s="60">
        <v>990</v>
      </c>
      <c r="X20" s="63"/>
      <c r="Y20" s="63"/>
      <c r="Z20" s="63"/>
      <c r="AA20" s="64">
        <v>2.5</v>
      </c>
    </row>
    <row r="21" spans="2:27" s="5" customFormat="1" ht="71.25" customHeight="1">
      <c r="B21" s="16">
        <v>12</v>
      </c>
      <c r="C21" s="59" t="s">
        <v>94</v>
      </c>
      <c r="D21" s="62">
        <v>0.7</v>
      </c>
      <c r="E21" s="60">
        <v>2</v>
      </c>
      <c r="F21" s="78" t="s">
        <v>36</v>
      </c>
      <c r="G21" s="60">
        <v>0.38</v>
      </c>
      <c r="H21" s="60"/>
      <c r="I21" s="60"/>
      <c r="J21" s="60"/>
      <c r="K21" s="60"/>
      <c r="L21" s="60">
        <v>3</v>
      </c>
      <c r="M21" s="60">
        <v>2.77</v>
      </c>
      <c r="N21" s="60"/>
      <c r="O21" s="60"/>
      <c r="P21" s="60"/>
      <c r="Q21" s="60"/>
      <c r="R21" s="60">
        <v>2</v>
      </c>
      <c r="S21" s="60">
        <v>0.63</v>
      </c>
      <c r="T21" s="60"/>
      <c r="U21" s="63"/>
      <c r="V21" s="60">
        <v>1280</v>
      </c>
      <c r="W21" s="60"/>
      <c r="X21" s="63"/>
      <c r="Y21" s="61"/>
      <c r="Z21" s="64"/>
      <c r="AA21" s="60">
        <v>741</v>
      </c>
    </row>
    <row r="22" spans="2:27" s="5" customFormat="1" ht="52.5" customHeight="1">
      <c r="B22" s="16">
        <v>13</v>
      </c>
      <c r="C22" s="59" t="s">
        <v>80</v>
      </c>
      <c r="D22" s="62">
        <v>0.8</v>
      </c>
      <c r="E22" s="60">
        <v>2</v>
      </c>
      <c r="F22" s="61" t="s">
        <v>45</v>
      </c>
      <c r="G22" s="60">
        <v>0.6</v>
      </c>
      <c r="H22" s="60"/>
      <c r="I22" s="60"/>
      <c r="J22" s="60"/>
      <c r="K22" s="60"/>
      <c r="L22" s="60"/>
      <c r="M22" s="60"/>
      <c r="N22" s="60"/>
      <c r="O22" s="60"/>
      <c r="P22" s="60">
        <v>1</v>
      </c>
      <c r="Q22" s="60">
        <v>2.012</v>
      </c>
      <c r="R22" s="60"/>
      <c r="S22" s="60"/>
      <c r="T22" s="60"/>
      <c r="U22" s="63"/>
      <c r="V22" s="60">
        <v>950</v>
      </c>
      <c r="W22" s="60"/>
      <c r="X22" s="63"/>
      <c r="Y22" s="63"/>
      <c r="Z22" s="64" t="s">
        <v>67</v>
      </c>
      <c r="AA22" s="60">
        <v>550</v>
      </c>
    </row>
    <row r="23" spans="2:27" s="5" customFormat="1" ht="55.5" customHeight="1">
      <c r="B23" s="16">
        <v>14</v>
      </c>
      <c r="C23" s="59" t="s">
        <v>77</v>
      </c>
      <c r="D23" s="62">
        <v>0.1</v>
      </c>
      <c r="E23" s="60">
        <v>2</v>
      </c>
      <c r="F23" s="61" t="s">
        <v>46</v>
      </c>
      <c r="G23" s="60">
        <v>0.08</v>
      </c>
      <c r="H23" s="60"/>
      <c r="I23" s="60"/>
      <c r="J23" s="60"/>
      <c r="K23" s="60"/>
      <c r="L23" s="60"/>
      <c r="M23" s="60"/>
      <c r="N23" s="60"/>
      <c r="O23" s="60"/>
      <c r="P23" s="60">
        <v>2</v>
      </c>
      <c r="Q23" s="60">
        <v>2.2</v>
      </c>
      <c r="R23" s="60"/>
      <c r="S23" s="60"/>
      <c r="T23" s="60"/>
      <c r="U23" s="60"/>
      <c r="V23" s="60">
        <v>216</v>
      </c>
      <c r="W23" s="60"/>
      <c r="X23" s="63"/>
      <c r="Y23" s="64"/>
      <c r="Z23" s="64" t="s">
        <v>67</v>
      </c>
      <c r="AA23" s="60">
        <v>550</v>
      </c>
    </row>
    <row r="24" spans="2:27" s="6" customFormat="1" ht="44.25" customHeight="1">
      <c r="B24" s="16">
        <v>15</v>
      </c>
      <c r="C24" s="59" t="s">
        <v>89</v>
      </c>
      <c r="D24" s="62">
        <v>0.6</v>
      </c>
      <c r="E24" s="60">
        <v>2</v>
      </c>
      <c r="F24" s="61" t="s">
        <v>47</v>
      </c>
      <c r="G24" s="60">
        <v>0.2</v>
      </c>
      <c r="H24" s="60"/>
      <c r="I24" s="60"/>
      <c r="J24" s="60"/>
      <c r="K24" s="60"/>
      <c r="L24" s="60"/>
      <c r="M24" s="60"/>
      <c r="N24" s="60"/>
      <c r="O24" s="60"/>
      <c r="P24" s="60">
        <v>1</v>
      </c>
      <c r="Q24" s="60">
        <v>1.32</v>
      </c>
      <c r="R24" s="60"/>
      <c r="S24" s="60"/>
      <c r="T24" s="60"/>
      <c r="U24" s="63"/>
      <c r="V24" s="60">
        <v>617</v>
      </c>
      <c r="W24" s="60"/>
      <c r="X24" s="63"/>
      <c r="Y24" s="63"/>
      <c r="Z24" s="64" t="s">
        <v>67</v>
      </c>
      <c r="AA24" s="60">
        <v>550</v>
      </c>
    </row>
    <row r="25" spans="2:27" s="6" customFormat="1" ht="82.5" customHeight="1">
      <c r="B25" s="16">
        <v>16</v>
      </c>
      <c r="C25" s="59" t="s">
        <v>123</v>
      </c>
      <c r="D25" s="62">
        <v>2</v>
      </c>
      <c r="E25" s="60">
        <v>4</v>
      </c>
      <c r="F25" s="61" t="s">
        <v>115</v>
      </c>
      <c r="G25" s="62">
        <v>1.034</v>
      </c>
      <c r="H25" s="60">
        <v>1</v>
      </c>
      <c r="I25" s="62">
        <v>0.89</v>
      </c>
      <c r="J25" s="60"/>
      <c r="K25" s="60"/>
      <c r="L25" s="60">
        <v>3</v>
      </c>
      <c r="M25" s="60">
        <v>0.24</v>
      </c>
      <c r="N25" s="60">
        <v>32</v>
      </c>
      <c r="O25" s="62">
        <v>1.508</v>
      </c>
      <c r="P25" s="60">
        <v>3</v>
      </c>
      <c r="Q25" s="60">
        <v>4.48</v>
      </c>
      <c r="R25" s="60">
        <v>8</v>
      </c>
      <c r="S25" s="62">
        <v>2.395</v>
      </c>
      <c r="T25" s="60"/>
      <c r="U25" s="63"/>
      <c r="V25" s="60">
        <v>5360</v>
      </c>
      <c r="W25" s="60"/>
      <c r="X25" s="63"/>
      <c r="Y25" s="63"/>
      <c r="Z25" s="64" t="s">
        <v>67</v>
      </c>
      <c r="AA25" s="60">
        <v>1146</v>
      </c>
    </row>
    <row r="26" spans="2:27" s="5" customFormat="1" ht="75">
      <c r="B26" s="16">
        <v>17</v>
      </c>
      <c r="C26" s="59" t="s">
        <v>124</v>
      </c>
      <c r="D26" s="62">
        <v>0.8</v>
      </c>
      <c r="E26" s="60">
        <v>2</v>
      </c>
      <c r="F26" s="61" t="s">
        <v>102</v>
      </c>
      <c r="G26" s="62">
        <v>0.22</v>
      </c>
      <c r="H26" s="60">
        <v>1</v>
      </c>
      <c r="I26" s="62">
        <v>0.89</v>
      </c>
      <c r="J26" s="60"/>
      <c r="K26" s="60"/>
      <c r="L26" s="60"/>
      <c r="M26" s="60"/>
      <c r="N26" s="60">
        <v>6</v>
      </c>
      <c r="O26" s="62">
        <v>0.522</v>
      </c>
      <c r="P26" s="60"/>
      <c r="Q26" s="60"/>
      <c r="R26" s="60">
        <v>4</v>
      </c>
      <c r="S26" s="60">
        <v>0.62</v>
      </c>
      <c r="T26" s="60"/>
      <c r="U26" s="63"/>
      <c r="V26" s="60">
        <v>1120</v>
      </c>
      <c r="W26" s="60"/>
      <c r="X26" s="63"/>
      <c r="Y26" s="63"/>
      <c r="Z26" s="64" t="s">
        <v>67</v>
      </c>
      <c r="AA26" s="60">
        <v>1146</v>
      </c>
    </row>
    <row r="27" spans="2:27" s="5" customFormat="1" ht="75.75" thickBot="1">
      <c r="B27" s="20">
        <v>18</v>
      </c>
      <c r="C27" s="67" t="s">
        <v>69</v>
      </c>
      <c r="D27" s="69">
        <v>2.6</v>
      </c>
      <c r="E27" s="84">
        <v>3</v>
      </c>
      <c r="F27" s="68" t="s">
        <v>90</v>
      </c>
      <c r="G27" s="69">
        <v>0.509</v>
      </c>
      <c r="H27" s="84"/>
      <c r="I27" s="84"/>
      <c r="J27" s="84"/>
      <c r="K27" s="84"/>
      <c r="L27" s="84">
        <v>2</v>
      </c>
      <c r="M27" s="84">
        <v>0.18</v>
      </c>
      <c r="N27" s="84">
        <v>8</v>
      </c>
      <c r="O27" s="84">
        <v>1.08</v>
      </c>
      <c r="P27" s="84">
        <v>1</v>
      </c>
      <c r="Q27" s="84">
        <v>2.8</v>
      </c>
      <c r="R27" s="84"/>
      <c r="S27" s="84"/>
      <c r="T27" s="84"/>
      <c r="U27" s="70"/>
      <c r="V27" s="84">
        <v>1680</v>
      </c>
      <c r="W27" s="84"/>
      <c r="X27" s="70"/>
      <c r="Y27" s="70"/>
      <c r="Z27" s="82" t="s">
        <v>67</v>
      </c>
      <c r="AA27" s="84">
        <v>741</v>
      </c>
    </row>
    <row r="28" spans="2:27" s="5" customFormat="1" ht="38.25" thickBot="1">
      <c r="B28" s="91">
        <v>19</v>
      </c>
      <c r="C28" s="92" t="s">
        <v>70</v>
      </c>
      <c r="D28" s="93">
        <v>0.25</v>
      </c>
      <c r="E28" s="94">
        <v>2</v>
      </c>
      <c r="F28" s="95" t="s">
        <v>35</v>
      </c>
      <c r="G28" s="94">
        <v>0.12</v>
      </c>
      <c r="H28" s="94"/>
      <c r="I28" s="94"/>
      <c r="J28" s="94"/>
      <c r="K28" s="94"/>
      <c r="L28" s="94"/>
      <c r="M28" s="94"/>
      <c r="N28" s="94"/>
      <c r="O28" s="94"/>
      <c r="P28" s="94">
        <v>1</v>
      </c>
      <c r="Q28" s="94">
        <v>0.46</v>
      </c>
      <c r="R28" s="94"/>
      <c r="S28" s="94"/>
      <c r="T28" s="94"/>
      <c r="U28" s="96"/>
      <c r="V28" s="94">
        <v>504</v>
      </c>
      <c r="W28" s="94"/>
      <c r="X28" s="96"/>
      <c r="Y28" s="96"/>
      <c r="Z28" s="97" t="s">
        <v>67</v>
      </c>
      <c r="AA28" s="98">
        <v>741</v>
      </c>
    </row>
    <row r="29" spans="2:27" s="5" customFormat="1" ht="56.25">
      <c r="B29" s="12">
        <v>20</v>
      </c>
      <c r="C29" s="86" t="s">
        <v>71</v>
      </c>
      <c r="D29" s="76">
        <v>0.08</v>
      </c>
      <c r="E29" s="85">
        <v>1</v>
      </c>
      <c r="F29" s="72" t="s">
        <v>35</v>
      </c>
      <c r="G29" s="85">
        <v>0.04</v>
      </c>
      <c r="H29" s="85"/>
      <c r="I29" s="85"/>
      <c r="J29" s="85"/>
      <c r="K29" s="85"/>
      <c r="L29" s="85"/>
      <c r="M29" s="85"/>
      <c r="N29" s="85"/>
      <c r="O29" s="85"/>
      <c r="P29" s="85">
        <v>1</v>
      </c>
      <c r="Q29" s="76">
        <v>0.207</v>
      </c>
      <c r="R29" s="85"/>
      <c r="S29" s="85"/>
      <c r="T29" s="85" t="s">
        <v>63</v>
      </c>
      <c r="U29" s="73"/>
      <c r="V29" s="85">
        <v>152</v>
      </c>
      <c r="W29" s="85"/>
      <c r="X29" s="73"/>
      <c r="Y29" s="73"/>
      <c r="Z29" s="83" t="s">
        <v>67</v>
      </c>
      <c r="AA29" s="85">
        <v>741</v>
      </c>
    </row>
    <row r="30" spans="2:27" s="5" customFormat="1" ht="37.5">
      <c r="B30" s="16">
        <v>21</v>
      </c>
      <c r="C30" s="59" t="s">
        <v>72</v>
      </c>
      <c r="D30" s="62">
        <v>2</v>
      </c>
      <c r="E30" s="60">
        <v>2</v>
      </c>
      <c r="F30" s="61" t="s">
        <v>51</v>
      </c>
      <c r="G30" s="60">
        <v>0.8</v>
      </c>
      <c r="H30" s="60"/>
      <c r="I30" s="60"/>
      <c r="J30" s="60"/>
      <c r="K30" s="60"/>
      <c r="L30" s="60"/>
      <c r="M30" s="60"/>
      <c r="N30" s="60"/>
      <c r="O30" s="60"/>
      <c r="P30" s="60">
        <v>1</v>
      </c>
      <c r="Q30" s="62">
        <v>7.364</v>
      </c>
      <c r="R30" s="60"/>
      <c r="S30" s="60"/>
      <c r="T30" s="60">
        <v>930</v>
      </c>
      <c r="U30" s="63"/>
      <c r="V30" s="60"/>
      <c r="W30" s="60"/>
      <c r="X30" s="63"/>
      <c r="Y30" s="61" t="s">
        <v>93</v>
      </c>
      <c r="Z30" s="64" t="s">
        <v>30</v>
      </c>
      <c r="AA30" s="60">
        <v>1124</v>
      </c>
    </row>
    <row r="31" spans="2:27" s="5" customFormat="1" ht="56.25">
      <c r="B31" s="16">
        <v>22</v>
      </c>
      <c r="C31" s="59" t="s">
        <v>73</v>
      </c>
      <c r="D31" s="62">
        <v>1.5</v>
      </c>
      <c r="E31" s="60">
        <v>3</v>
      </c>
      <c r="F31" s="61" t="s">
        <v>48</v>
      </c>
      <c r="G31" s="62">
        <v>0.259</v>
      </c>
      <c r="H31" s="60"/>
      <c r="I31" s="60"/>
      <c r="J31" s="60"/>
      <c r="K31" s="60"/>
      <c r="L31" s="60"/>
      <c r="M31" s="60"/>
      <c r="N31" s="60"/>
      <c r="O31" s="60"/>
      <c r="P31" s="60">
        <v>2</v>
      </c>
      <c r="Q31" s="62">
        <v>5.742</v>
      </c>
      <c r="R31" s="60">
        <v>1</v>
      </c>
      <c r="S31" s="60">
        <v>0.305</v>
      </c>
      <c r="T31" s="60"/>
      <c r="U31" s="63"/>
      <c r="V31" s="60">
        <v>640</v>
      </c>
      <c r="W31" s="60"/>
      <c r="X31" s="63"/>
      <c r="Y31" s="63"/>
      <c r="Z31" s="64" t="s">
        <v>67</v>
      </c>
      <c r="AA31" s="60">
        <v>741</v>
      </c>
    </row>
    <row r="32" spans="2:27" s="5" customFormat="1" ht="81.75" customHeight="1">
      <c r="B32" s="16">
        <v>23</v>
      </c>
      <c r="C32" s="59" t="s">
        <v>74</v>
      </c>
      <c r="D32" s="62">
        <v>1</v>
      </c>
      <c r="E32" s="60">
        <v>3</v>
      </c>
      <c r="F32" s="61" t="s">
        <v>116</v>
      </c>
      <c r="G32" s="60">
        <v>0.28</v>
      </c>
      <c r="H32" s="60"/>
      <c r="I32" s="60"/>
      <c r="J32" s="60"/>
      <c r="K32" s="60"/>
      <c r="L32" s="60"/>
      <c r="M32" s="60"/>
      <c r="N32" s="60"/>
      <c r="O32" s="60"/>
      <c r="P32" s="60">
        <v>2</v>
      </c>
      <c r="Q32" s="62">
        <v>4.16</v>
      </c>
      <c r="R32" s="60"/>
      <c r="S32" s="60"/>
      <c r="T32" s="60"/>
      <c r="U32" s="63"/>
      <c r="V32" s="60">
        <v>568</v>
      </c>
      <c r="W32" s="60"/>
      <c r="X32" s="63"/>
      <c r="Y32" s="63"/>
      <c r="Z32" s="64" t="s">
        <v>67</v>
      </c>
      <c r="AA32" s="60">
        <v>741</v>
      </c>
    </row>
    <row r="33" spans="2:27" s="5" customFormat="1" ht="57.75" customHeight="1">
      <c r="B33" s="16">
        <v>24</v>
      </c>
      <c r="C33" s="59" t="s">
        <v>76</v>
      </c>
      <c r="D33" s="62">
        <v>1.3</v>
      </c>
      <c r="E33" s="60">
        <v>3</v>
      </c>
      <c r="F33" s="61" t="s">
        <v>49</v>
      </c>
      <c r="G33" s="62">
        <v>0.26</v>
      </c>
      <c r="H33" s="60"/>
      <c r="I33" s="60"/>
      <c r="J33" s="60"/>
      <c r="K33" s="60"/>
      <c r="L33" s="60"/>
      <c r="M33" s="60"/>
      <c r="N33" s="60"/>
      <c r="O33" s="60"/>
      <c r="P33" s="60">
        <v>2</v>
      </c>
      <c r="Q33" s="62">
        <v>1.73</v>
      </c>
      <c r="R33" s="60"/>
      <c r="S33" s="60"/>
      <c r="T33" s="60"/>
      <c r="U33" s="63"/>
      <c r="V33" s="60">
        <v>712</v>
      </c>
      <c r="W33" s="60"/>
      <c r="X33" s="63"/>
      <c r="Y33" s="63"/>
      <c r="Z33" s="64" t="s">
        <v>67</v>
      </c>
      <c r="AA33" s="60">
        <v>741</v>
      </c>
    </row>
    <row r="34" spans="1:200" s="4" customFormat="1" ht="36.75" customHeight="1" hidden="1">
      <c r="A34" s="5"/>
      <c r="B34" s="53" t="s">
        <v>56</v>
      </c>
      <c r="C34" s="54" t="s">
        <v>84</v>
      </c>
      <c r="D34" s="16">
        <v>50.4</v>
      </c>
      <c r="E34" s="16">
        <v>6</v>
      </c>
      <c r="F34" s="19" t="s">
        <v>54</v>
      </c>
      <c r="G34" s="16">
        <v>40.88</v>
      </c>
      <c r="H34" s="16">
        <v>23</v>
      </c>
      <c r="I34" s="16">
        <v>61.9</v>
      </c>
      <c r="J34" s="16">
        <v>0</v>
      </c>
      <c r="K34" s="16">
        <v>0</v>
      </c>
      <c r="L34" s="16"/>
      <c r="M34" s="16"/>
      <c r="N34" s="16">
        <v>80</v>
      </c>
      <c r="O34" s="16">
        <v>8.6</v>
      </c>
      <c r="P34" s="16">
        <v>7</v>
      </c>
      <c r="Q34" s="16"/>
      <c r="R34" s="16">
        <v>67</v>
      </c>
      <c r="S34" s="16"/>
      <c r="T34" s="16">
        <v>0</v>
      </c>
      <c r="U34" s="18"/>
      <c r="V34" s="16">
        <v>120000</v>
      </c>
      <c r="W34" s="16"/>
      <c r="X34" s="18"/>
      <c r="Y34" s="18"/>
      <c r="Z34" s="19" t="s">
        <v>28</v>
      </c>
      <c r="AA34" s="16">
        <v>877.8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</row>
    <row r="35" spans="1:200" ht="18" customHeight="1">
      <c r="A35" s="5"/>
      <c r="B35" s="22"/>
      <c r="C35" s="22" t="s">
        <v>109</v>
      </c>
      <c r="D35" s="57">
        <f>D36+D37+D38</f>
        <v>179.31799999999998</v>
      </c>
      <c r="E35" s="55">
        <f>E36+E37+E38</f>
        <v>68</v>
      </c>
      <c r="F35" s="22"/>
      <c r="G35" s="57">
        <f>G36+G37+G38</f>
        <v>49.172</v>
      </c>
      <c r="H35" s="31">
        <f>H10+H11+H12+H13+H14+H15+H16+H17+H18+H19+H20+H21+H22+H23+H24+H25+H26+H27+H29+H28+H30+H31+H32</f>
        <v>26</v>
      </c>
      <c r="I35" s="31">
        <f aca="true" t="shared" si="0" ref="I35:W35">I10+I11+I12+I13+I14+I15+I16+I17+I18+I19+I20+I21+I22+I23+I24+I25+I26+I27+I29+I28+I30+I31+I32</f>
        <v>4.9799999999999995</v>
      </c>
      <c r="J35" s="31">
        <f t="shared" si="0"/>
        <v>0</v>
      </c>
      <c r="K35" s="31">
        <f t="shared" si="0"/>
        <v>0</v>
      </c>
      <c r="L35" s="31">
        <f t="shared" si="0"/>
        <v>196</v>
      </c>
      <c r="M35" s="31">
        <f t="shared" si="0"/>
        <v>232.78000000000003</v>
      </c>
      <c r="N35" s="31">
        <f t="shared" si="0"/>
        <v>259</v>
      </c>
      <c r="O35" s="31">
        <f t="shared" si="0"/>
        <v>33.449999999999996</v>
      </c>
      <c r="P35" s="31">
        <f t="shared" si="0"/>
        <v>55</v>
      </c>
      <c r="Q35" s="31">
        <f t="shared" si="0"/>
        <v>93.17559999999997</v>
      </c>
      <c r="R35" s="31">
        <f t="shared" si="0"/>
        <v>104</v>
      </c>
      <c r="S35" s="31">
        <f t="shared" si="0"/>
        <v>34.26899999999999</v>
      </c>
      <c r="T35" s="31"/>
      <c r="U35" s="31">
        <f t="shared" si="0"/>
        <v>0</v>
      </c>
      <c r="V35" s="31">
        <f t="shared" si="0"/>
        <v>60347</v>
      </c>
      <c r="W35" s="31">
        <f t="shared" si="0"/>
        <v>54192</v>
      </c>
      <c r="X35" s="22"/>
      <c r="Y35" s="22"/>
      <c r="Z35" s="22"/>
      <c r="AA35" s="22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</row>
    <row r="36" spans="1:200" ht="18" customHeight="1">
      <c r="A36" s="41"/>
      <c r="B36" s="22"/>
      <c r="C36" s="56" t="s">
        <v>95</v>
      </c>
      <c r="D36" s="30">
        <f>D11+D13+D15+D30</f>
        <v>99.5</v>
      </c>
      <c r="E36" s="31">
        <f>E11+E13+E15+E30</f>
        <v>10</v>
      </c>
      <c r="F36" s="30"/>
      <c r="G36" s="57">
        <f>G11+G13+G15+G30</f>
        <v>18.400000000000002</v>
      </c>
      <c r="H36" s="57">
        <f>H13+H11+H15+H30</f>
        <v>0</v>
      </c>
      <c r="I36" s="57">
        <f aca="true" t="shared" si="1" ref="I36:S36">I13+I11+I15+I30</f>
        <v>0</v>
      </c>
      <c r="J36" s="57">
        <f t="shared" si="1"/>
        <v>0</v>
      </c>
      <c r="K36" s="57">
        <f t="shared" si="1"/>
        <v>0</v>
      </c>
      <c r="L36" s="57">
        <f t="shared" si="1"/>
        <v>57</v>
      </c>
      <c r="M36" s="57">
        <f t="shared" si="1"/>
        <v>148</v>
      </c>
      <c r="N36" s="57">
        <f t="shared" si="1"/>
        <v>13</v>
      </c>
      <c r="O36" s="57">
        <f t="shared" si="1"/>
        <v>2.8</v>
      </c>
      <c r="P36" s="57">
        <f t="shared" si="1"/>
        <v>13</v>
      </c>
      <c r="Q36" s="57">
        <f t="shared" si="1"/>
        <v>28.0416</v>
      </c>
      <c r="R36" s="57">
        <f t="shared" si="1"/>
        <v>20</v>
      </c>
      <c r="S36" s="57">
        <f t="shared" si="1"/>
        <v>9.32</v>
      </c>
      <c r="T36" s="31">
        <f>T11+T13+T15+T30</f>
        <v>29745</v>
      </c>
      <c r="U36" s="31"/>
      <c r="V36" s="31"/>
      <c r="W36" s="31"/>
      <c r="X36" s="22"/>
      <c r="Y36" s="22"/>
      <c r="Z36" s="22"/>
      <c r="AA36" s="22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</row>
    <row r="37" spans="1:200" ht="18" customHeight="1">
      <c r="A37" s="41"/>
      <c r="B37" s="22"/>
      <c r="C37" s="56" t="s">
        <v>110</v>
      </c>
      <c r="D37" s="57">
        <v>34.63</v>
      </c>
      <c r="E37" s="55">
        <f>E10+E14+E22+E23+E24+E25+E26+E27+E29+E31+E32+E33+E28+E21</f>
        <v>38</v>
      </c>
      <c r="F37" s="30"/>
      <c r="G37" s="57">
        <f>G10+G14+G22+G23+G24+G25+G26+G27+G29+G31+G32+G33+G28+G21</f>
        <v>20.362000000000002</v>
      </c>
      <c r="H37" s="57">
        <f>H14+H10+H21+H25+H26+H27</f>
        <v>16</v>
      </c>
      <c r="I37" s="57">
        <f aca="true" t="shared" si="2" ref="I37:S37">I14+I10+I21+I25+I26+I27</f>
        <v>3.83</v>
      </c>
      <c r="J37" s="57">
        <f t="shared" si="2"/>
        <v>0</v>
      </c>
      <c r="K37" s="57">
        <f t="shared" si="2"/>
        <v>0</v>
      </c>
      <c r="L37" s="57">
        <f t="shared" si="2"/>
        <v>75</v>
      </c>
      <c r="M37" s="57">
        <f t="shared" si="2"/>
        <v>56.800000000000004</v>
      </c>
      <c r="N37" s="57">
        <f t="shared" si="2"/>
        <v>130</v>
      </c>
      <c r="O37" s="57">
        <f t="shared" si="2"/>
        <v>5.91</v>
      </c>
      <c r="P37" s="57">
        <f t="shared" si="2"/>
        <v>12</v>
      </c>
      <c r="Q37" s="57">
        <f t="shared" si="2"/>
        <v>24.34</v>
      </c>
      <c r="R37" s="57">
        <f t="shared" si="2"/>
        <v>54</v>
      </c>
      <c r="S37" s="57">
        <f t="shared" si="2"/>
        <v>13.375</v>
      </c>
      <c r="T37" s="31"/>
      <c r="U37" s="31"/>
      <c r="V37" s="31">
        <f>V10+V14+V22+V23+V24+V25+V26+V27+V29+V31+V32+V33+V28+V21</f>
        <v>61059</v>
      </c>
      <c r="W37" s="31"/>
      <c r="X37" s="22"/>
      <c r="Y37" s="22"/>
      <c r="Z37" s="22"/>
      <c r="AA37" s="22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</row>
    <row r="38" spans="1:200" ht="18" customHeight="1">
      <c r="A38" s="41"/>
      <c r="B38" s="22"/>
      <c r="C38" s="56" t="s">
        <v>81</v>
      </c>
      <c r="D38" s="57">
        <f>D12+D16+D17+D18+D19+D20</f>
        <v>45.187999999999995</v>
      </c>
      <c r="E38" s="31">
        <f>E12+E16+E17+E18+E19+E20</f>
        <v>20</v>
      </c>
      <c r="F38" s="30"/>
      <c r="G38" s="57">
        <f>G12+G16+G17+G19+G20+G18</f>
        <v>10.41</v>
      </c>
      <c r="H38" s="57">
        <f>H12+H16+H17+H19+H20+H18</f>
        <v>10</v>
      </c>
      <c r="I38" s="57">
        <f aca="true" t="shared" si="3" ref="I38:S38">I12+I16+I17+I19+I20+I18</f>
        <v>1.15</v>
      </c>
      <c r="J38" s="57">
        <f t="shared" si="3"/>
        <v>0</v>
      </c>
      <c r="K38" s="57">
        <f t="shared" si="3"/>
        <v>0</v>
      </c>
      <c r="L38" s="57">
        <f t="shared" si="3"/>
        <v>64</v>
      </c>
      <c r="M38" s="57">
        <f t="shared" si="3"/>
        <v>27.98</v>
      </c>
      <c r="N38" s="57">
        <f t="shared" si="3"/>
        <v>116</v>
      </c>
      <c r="O38" s="57">
        <f t="shared" si="3"/>
        <v>24.74</v>
      </c>
      <c r="P38" s="57">
        <f t="shared" si="3"/>
        <v>20</v>
      </c>
      <c r="Q38" s="57">
        <f t="shared" si="3"/>
        <v>24.693</v>
      </c>
      <c r="R38" s="57">
        <f t="shared" si="3"/>
        <v>29</v>
      </c>
      <c r="S38" s="57">
        <f t="shared" si="3"/>
        <v>11.269</v>
      </c>
      <c r="T38" s="31"/>
      <c r="U38" s="31"/>
      <c r="V38" s="31"/>
      <c r="W38" s="31">
        <f>W12+W16+W17+W19+W20+W18</f>
        <v>54192</v>
      </c>
      <c r="X38" s="22"/>
      <c r="Y38" s="22"/>
      <c r="Z38" s="22"/>
      <c r="AA38" s="22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</row>
    <row r="39" spans="1:200" ht="19.5" thickBot="1">
      <c r="A39" s="5"/>
      <c r="B39" s="152" t="s">
        <v>14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3"/>
      <c r="Y39" s="152"/>
      <c r="Z39" s="152"/>
      <c r="AA39" s="152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</row>
    <row r="40" spans="1:200" ht="18.75" customHeight="1">
      <c r="A40" s="5"/>
      <c r="B40" s="149" t="s">
        <v>15</v>
      </c>
      <c r="C40" s="154" t="s">
        <v>24</v>
      </c>
      <c r="D40" s="124" t="s">
        <v>17</v>
      </c>
      <c r="E40" s="127" t="s">
        <v>32</v>
      </c>
      <c r="F40" s="158" t="s">
        <v>33</v>
      </c>
      <c r="G40" s="161" t="s">
        <v>25</v>
      </c>
      <c r="H40" s="133" t="s">
        <v>0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5"/>
      <c r="T40" s="144" t="s">
        <v>6</v>
      </c>
      <c r="U40" s="145"/>
      <c r="V40" s="145"/>
      <c r="W40" s="146"/>
      <c r="X40" s="27"/>
      <c r="Y40" s="124" t="s">
        <v>88</v>
      </c>
      <c r="Z40" s="127" t="s">
        <v>22</v>
      </c>
      <c r="AA40" s="123" t="s">
        <v>23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</row>
    <row r="41" spans="1:200" ht="11.25" customHeight="1">
      <c r="A41" s="5"/>
      <c r="B41" s="150"/>
      <c r="C41" s="155"/>
      <c r="D41" s="125"/>
      <c r="E41" s="128"/>
      <c r="F41" s="159"/>
      <c r="G41" s="140"/>
      <c r="H41" s="136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8"/>
      <c r="T41" s="142" t="s">
        <v>11</v>
      </c>
      <c r="U41" s="130" t="s">
        <v>27</v>
      </c>
      <c r="V41" s="130" t="s">
        <v>31</v>
      </c>
      <c r="W41" s="139" t="s">
        <v>12</v>
      </c>
      <c r="X41" s="21" t="s">
        <v>2</v>
      </c>
      <c r="Y41" s="125"/>
      <c r="Z41" s="128"/>
      <c r="AA41" s="123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</row>
    <row r="42" spans="1:200" ht="12.75" customHeight="1">
      <c r="A42" s="5"/>
      <c r="B42" s="150"/>
      <c r="C42" s="155"/>
      <c r="D42" s="125"/>
      <c r="E42" s="128"/>
      <c r="F42" s="159"/>
      <c r="G42" s="140"/>
      <c r="H42" s="147" t="s">
        <v>7</v>
      </c>
      <c r="I42" s="111"/>
      <c r="J42" s="107" t="s">
        <v>26</v>
      </c>
      <c r="K42" s="111"/>
      <c r="L42" s="81"/>
      <c r="M42" s="81"/>
      <c r="N42" s="107" t="s">
        <v>8</v>
      </c>
      <c r="O42" s="111"/>
      <c r="P42" s="107" t="s">
        <v>9</v>
      </c>
      <c r="Q42" s="111"/>
      <c r="R42" s="107" t="s">
        <v>10</v>
      </c>
      <c r="S42" s="108"/>
      <c r="T42" s="157"/>
      <c r="U42" s="128"/>
      <c r="V42" s="128"/>
      <c r="W42" s="140"/>
      <c r="X42" s="27" t="s">
        <v>3</v>
      </c>
      <c r="Y42" s="125"/>
      <c r="Z42" s="128"/>
      <c r="AA42" s="123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</row>
    <row r="43" spans="1:200" ht="62.25" customHeight="1">
      <c r="A43" s="5"/>
      <c r="B43" s="150"/>
      <c r="C43" s="155"/>
      <c r="D43" s="125"/>
      <c r="E43" s="128"/>
      <c r="F43" s="159"/>
      <c r="G43" s="140"/>
      <c r="H43" s="148"/>
      <c r="I43" s="112"/>
      <c r="J43" s="109"/>
      <c r="K43" s="112"/>
      <c r="L43" s="109" t="s">
        <v>117</v>
      </c>
      <c r="M43" s="112"/>
      <c r="N43" s="109"/>
      <c r="O43" s="112"/>
      <c r="P43" s="109"/>
      <c r="Q43" s="112"/>
      <c r="R43" s="109"/>
      <c r="S43" s="110"/>
      <c r="T43" s="143"/>
      <c r="U43" s="129"/>
      <c r="V43" s="129"/>
      <c r="W43" s="141"/>
      <c r="X43" s="27"/>
      <c r="Y43" s="125"/>
      <c r="Z43" s="128"/>
      <c r="AA43" s="123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</row>
    <row r="44" spans="1:200" ht="37.5" customHeight="1">
      <c r="A44" s="5"/>
      <c r="B44" s="150"/>
      <c r="C44" s="155"/>
      <c r="D44" s="125"/>
      <c r="E44" s="128"/>
      <c r="F44" s="159"/>
      <c r="G44" s="140"/>
      <c r="H44" s="142" t="s">
        <v>4</v>
      </c>
      <c r="I44" s="121" t="s">
        <v>75</v>
      </c>
      <c r="J44" s="121" t="s">
        <v>4</v>
      </c>
      <c r="K44" s="121" t="s">
        <v>75</v>
      </c>
      <c r="L44" s="79"/>
      <c r="M44" s="79"/>
      <c r="N44" s="121" t="s">
        <v>5</v>
      </c>
      <c r="O44" s="121" t="s">
        <v>75</v>
      </c>
      <c r="P44" s="121" t="s">
        <v>5</v>
      </c>
      <c r="Q44" s="121" t="s">
        <v>75</v>
      </c>
      <c r="R44" s="121" t="s">
        <v>5</v>
      </c>
      <c r="S44" s="131" t="s">
        <v>75</v>
      </c>
      <c r="T44" s="142" t="s">
        <v>85</v>
      </c>
      <c r="U44" s="121" t="s">
        <v>59</v>
      </c>
      <c r="V44" s="121" t="s">
        <v>85</v>
      </c>
      <c r="W44" s="139" t="s">
        <v>87</v>
      </c>
      <c r="X44" s="27"/>
      <c r="Y44" s="125"/>
      <c r="Z44" s="128"/>
      <c r="AA44" s="123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</row>
    <row r="45" spans="1:200" ht="3" customHeight="1">
      <c r="A45" s="5"/>
      <c r="B45" s="151"/>
      <c r="C45" s="156"/>
      <c r="D45" s="126"/>
      <c r="E45" s="129"/>
      <c r="F45" s="160"/>
      <c r="G45" s="141"/>
      <c r="H45" s="143"/>
      <c r="I45" s="122"/>
      <c r="J45" s="122"/>
      <c r="K45" s="122"/>
      <c r="L45" s="80"/>
      <c r="M45" s="80"/>
      <c r="N45" s="122"/>
      <c r="O45" s="122"/>
      <c r="P45" s="122"/>
      <c r="Q45" s="122"/>
      <c r="R45" s="122"/>
      <c r="S45" s="132"/>
      <c r="T45" s="143"/>
      <c r="U45" s="122"/>
      <c r="V45" s="122"/>
      <c r="W45" s="141"/>
      <c r="X45" s="28"/>
      <c r="Y45" s="126"/>
      <c r="Z45" s="129"/>
      <c r="AA45" s="123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</row>
    <row r="46" spans="1:200" ht="18.75">
      <c r="A46" s="5"/>
      <c r="B46" s="39">
        <v>1</v>
      </c>
      <c r="C46" s="39">
        <v>2</v>
      </c>
      <c r="D46" s="36">
        <v>3</v>
      </c>
      <c r="E46" s="23">
        <v>4</v>
      </c>
      <c r="F46" s="23">
        <v>5</v>
      </c>
      <c r="G46" s="42">
        <v>6</v>
      </c>
      <c r="H46" s="36">
        <v>7</v>
      </c>
      <c r="I46" s="23">
        <v>8</v>
      </c>
      <c r="J46" s="23">
        <v>9</v>
      </c>
      <c r="K46" s="23">
        <v>10</v>
      </c>
      <c r="L46" s="23"/>
      <c r="M46" s="23"/>
      <c r="N46" s="23">
        <v>11</v>
      </c>
      <c r="O46" s="23">
        <v>12</v>
      </c>
      <c r="P46" s="23">
        <v>13</v>
      </c>
      <c r="Q46" s="16">
        <v>14</v>
      </c>
      <c r="R46" s="23">
        <v>15</v>
      </c>
      <c r="S46" s="17">
        <v>16</v>
      </c>
      <c r="T46" s="36">
        <v>17</v>
      </c>
      <c r="U46" s="23">
        <v>18</v>
      </c>
      <c r="V46" s="23">
        <v>19</v>
      </c>
      <c r="W46" s="42">
        <v>20</v>
      </c>
      <c r="X46" s="35">
        <v>17</v>
      </c>
      <c r="Y46" s="36">
        <v>21</v>
      </c>
      <c r="Z46" s="23">
        <v>22</v>
      </c>
      <c r="AA46" s="23">
        <v>23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</row>
    <row r="47" spans="1:200" ht="41.25" customHeight="1" hidden="1">
      <c r="A47" s="5"/>
      <c r="B47" s="38"/>
      <c r="C47" s="40"/>
      <c r="D47" s="11"/>
      <c r="E47" s="12"/>
      <c r="F47" s="13"/>
      <c r="G47" s="14"/>
      <c r="H47" s="11"/>
      <c r="I47" s="12"/>
      <c r="J47" s="12"/>
      <c r="K47" s="12"/>
      <c r="L47" s="12"/>
      <c r="M47" s="12"/>
      <c r="N47" s="16"/>
      <c r="O47" s="16"/>
      <c r="P47" s="12"/>
      <c r="Q47" s="16"/>
      <c r="R47" s="12"/>
      <c r="S47" s="17"/>
      <c r="T47" s="11"/>
      <c r="U47" s="18"/>
      <c r="V47" s="16"/>
      <c r="W47" s="14"/>
      <c r="X47" s="29"/>
      <c r="Y47" s="26"/>
      <c r="Z47" s="15"/>
      <c r="AA47" s="16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</row>
    <row r="48" spans="1:200" ht="60" customHeight="1">
      <c r="A48" s="5"/>
      <c r="B48" s="16">
        <v>1</v>
      </c>
      <c r="C48" s="59" t="s">
        <v>101</v>
      </c>
      <c r="D48" s="60">
        <v>1.72</v>
      </c>
      <c r="E48" s="60">
        <v>2</v>
      </c>
      <c r="F48" s="61" t="s">
        <v>60</v>
      </c>
      <c r="G48" s="62">
        <v>0.64</v>
      </c>
      <c r="H48" s="60"/>
      <c r="I48" s="60"/>
      <c r="J48" s="60">
        <v>3</v>
      </c>
      <c r="K48" s="60">
        <v>2.6</v>
      </c>
      <c r="L48" s="60"/>
      <c r="M48" s="60"/>
      <c r="N48" s="60"/>
      <c r="O48" s="60"/>
      <c r="P48" s="60"/>
      <c r="Q48" s="60"/>
      <c r="R48" s="60"/>
      <c r="S48" s="60"/>
      <c r="T48" s="60"/>
      <c r="U48" s="60">
        <v>992</v>
      </c>
      <c r="V48" s="60"/>
      <c r="W48" s="60"/>
      <c r="X48" s="63"/>
      <c r="Y48" s="63"/>
      <c r="Z48" s="64"/>
      <c r="AA48" s="60">
        <v>7000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</row>
    <row r="49" spans="1:200" ht="87.75" customHeight="1">
      <c r="A49" s="5"/>
      <c r="B49" s="16">
        <v>2</v>
      </c>
      <c r="C49" s="59" t="s">
        <v>125</v>
      </c>
      <c r="D49" s="60">
        <v>60</v>
      </c>
      <c r="E49" s="60">
        <v>6</v>
      </c>
      <c r="F49" s="61" t="s">
        <v>57</v>
      </c>
      <c r="G49" s="62">
        <v>17.15</v>
      </c>
      <c r="H49" s="60">
        <v>3</v>
      </c>
      <c r="I49" s="60">
        <v>0.4</v>
      </c>
      <c r="J49" s="60"/>
      <c r="K49" s="60"/>
      <c r="L49" s="60">
        <v>27</v>
      </c>
      <c r="M49" s="60">
        <v>74.7</v>
      </c>
      <c r="N49" s="60">
        <v>48</v>
      </c>
      <c r="O49" s="60">
        <v>4.75</v>
      </c>
      <c r="P49" s="60">
        <v>7</v>
      </c>
      <c r="Q49" s="62">
        <v>9.7</v>
      </c>
      <c r="R49" s="60">
        <v>15</v>
      </c>
      <c r="S49" s="62">
        <v>16.854</v>
      </c>
      <c r="T49" s="60"/>
      <c r="U49" s="63"/>
      <c r="V49" s="60">
        <v>29434</v>
      </c>
      <c r="W49" s="60"/>
      <c r="X49" s="63"/>
      <c r="Y49" s="63"/>
      <c r="Z49" s="64" t="s">
        <v>67</v>
      </c>
      <c r="AA49" s="60">
        <v>702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</row>
    <row r="50" spans="1:200" ht="87.75" customHeight="1">
      <c r="A50" s="5"/>
      <c r="B50" s="16">
        <v>3</v>
      </c>
      <c r="C50" s="59" t="s">
        <v>126</v>
      </c>
      <c r="D50" s="60">
        <v>1.4</v>
      </c>
      <c r="E50" s="60">
        <v>3</v>
      </c>
      <c r="F50" s="61" t="s">
        <v>41</v>
      </c>
      <c r="G50" s="60">
        <v>0.73</v>
      </c>
      <c r="H50" s="60"/>
      <c r="I50" s="74"/>
      <c r="J50" s="60"/>
      <c r="K50" s="60"/>
      <c r="L50" s="60"/>
      <c r="M50" s="60"/>
      <c r="N50" s="60"/>
      <c r="O50" s="60"/>
      <c r="P50" s="60">
        <v>1</v>
      </c>
      <c r="Q50" s="62">
        <v>0.53</v>
      </c>
      <c r="R50" s="60"/>
      <c r="S50" s="60"/>
      <c r="T50" s="60"/>
      <c r="U50" s="63"/>
      <c r="V50" s="60">
        <v>720</v>
      </c>
      <c r="W50" s="60"/>
      <c r="X50" s="63"/>
      <c r="Y50" s="63"/>
      <c r="Z50" s="64" t="s">
        <v>67</v>
      </c>
      <c r="AA50" s="60">
        <v>550</v>
      </c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</row>
    <row r="51" spans="1:200" ht="128.25" customHeight="1">
      <c r="A51" s="5"/>
      <c r="B51" s="16"/>
      <c r="C51" s="64" t="s">
        <v>91</v>
      </c>
      <c r="D51" s="60">
        <v>249</v>
      </c>
      <c r="E51" s="60">
        <v>5</v>
      </c>
      <c r="F51" s="61" t="s">
        <v>50</v>
      </c>
      <c r="G51" s="60">
        <v>158.6</v>
      </c>
      <c r="H51" s="60">
        <v>34</v>
      </c>
      <c r="I51" s="60">
        <v>4.7</v>
      </c>
      <c r="J51" s="60"/>
      <c r="K51" s="60"/>
      <c r="L51" s="60">
        <v>447</v>
      </c>
      <c r="M51" s="60">
        <v>704.6</v>
      </c>
      <c r="N51" s="74">
        <v>157</v>
      </c>
      <c r="O51" s="60">
        <v>28.3</v>
      </c>
      <c r="P51" s="60">
        <v>28</v>
      </c>
      <c r="Q51" s="62">
        <v>51.8</v>
      </c>
      <c r="R51" s="60">
        <v>64</v>
      </c>
      <c r="S51" s="60">
        <v>6.4</v>
      </c>
      <c r="T51" s="60">
        <v>160000</v>
      </c>
      <c r="U51" s="63"/>
      <c r="V51" s="60"/>
      <c r="W51" s="60"/>
      <c r="X51" s="63"/>
      <c r="Y51" s="61" t="s">
        <v>92</v>
      </c>
      <c r="Z51" s="64" t="s">
        <v>29</v>
      </c>
      <c r="AA51" s="63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</row>
    <row r="52" spans="1:200" ht="24.75" customHeight="1">
      <c r="A52" s="5"/>
      <c r="B52" s="16"/>
      <c r="C52" s="22" t="s">
        <v>104</v>
      </c>
      <c r="D52" s="30">
        <f>D53+D55</f>
        <v>63.12</v>
      </c>
      <c r="E52" s="31">
        <f>E53+E55</f>
        <v>11</v>
      </c>
      <c r="F52" s="22"/>
      <c r="G52" s="57">
        <f>G53+G55</f>
        <v>18.52</v>
      </c>
      <c r="H52" s="31">
        <f>H48+H49+H50+H51</f>
        <v>37</v>
      </c>
      <c r="I52" s="31">
        <f aca="true" t="shared" si="4" ref="I52:T52">I48+I49+I50+I51</f>
        <v>5.1000000000000005</v>
      </c>
      <c r="J52" s="31">
        <f t="shared" si="4"/>
        <v>3</v>
      </c>
      <c r="K52" s="31">
        <f t="shared" si="4"/>
        <v>2.6</v>
      </c>
      <c r="L52" s="31">
        <f t="shared" si="4"/>
        <v>474</v>
      </c>
      <c r="M52" s="31">
        <f t="shared" si="4"/>
        <v>779.3000000000001</v>
      </c>
      <c r="N52" s="31">
        <f t="shared" si="4"/>
        <v>205</v>
      </c>
      <c r="O52" s="31">
        <f t="shared" si="4"/>
        <v>33.05</v>
      </c>
      <c r="P52" s="31">
        <f>P48+P49+P50+P51</f>
        <v>36</v>
      </c>
      <c r="Q52" s="31">
        <f>Q48+Q49+Q50+Q51</f>
        <v>62.029999999999994</v>
      </c>
      <c r="R52" s="31">
        <f t="shared" si="4"/>
        <v>79</v>
      </c>
      <c r="S52" s="31">
        <f t="shared" si="4"/>
        <v>23.253999999999998</v>
      </c>
      <c r="T52" s="31">
        <f t="shared" si="4"/>
        <v>160000</v>
      </c>
      <c r="U52" s="31">
        <f>U48+U49+U51</f>
        <v>992</v>
      </c>
      <c r="V52" s="31">
        <f>V49+V50</f>
        <v>30154</v>
      </c>
      <c r="W52" s="31"/>
      <c r="X52" s="18"/>
      <c r="Y52" s="18"/>
      <c r="Z52" s="19"/>
      <c r="AA52" s="16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</row>
    <row r="53" spans="1:200" ht="18.75" customHeight="1">
      <c r="A53" s="5"/>
      <c r="B53" s="16"/>
      <c r="C53" s="87" t="s">
        <v>83</v>
      </c>
      <c r="D53" s="66">
        <f>D48</f>
        <v>1.72</v>
      </c>
      <c r="E53" s="32">
        <f>E48</f>
        <v>2</v>
      </c>
      <c r="F53" s="32"/>
      <c r="G53" s="37">
        <f>G48</f>
        <v>0.64</v>
      </c>
      <c r="H53" s="32">
        <f>H48</f>
        <v>0</v>
      </c>
      <c r="I53" s="37"/>
      <c r="J53" s="32">
        <f>J48</f>
        <v>3</v>
      </c>
      <c r="K53" s="37">
        <f>K48</f>
        <v>2.6</v>
      </c>
      <c r="L53" s="37"/>
      <c r="M53" s="37"/>
      <c r="N53" s="32"/>
      <c r="O53" s="37"/>
      <c r="P53" s="32"/>
      <c r="Q53" s="37"/>
      <c r="R53" s="32"/>
      <c r="S53" s="37"/>
      <c r="T53" s="32"/>
      <c r="U53" s="32">
        <f>U48</f>
        <v>992</v>
      </c>
      <c r="V53" s="32"/>
      <c r="W53" s="32"/>
      <c r="X53" s="18"/>
      <c r="Y53" s="18"/>
      <c r="Z53" s="19"/>
      <c r="AA53" s="16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</row>
    <row r="54" spans="1:200" ht="18.75" customHeight="1">
      <c r="A54" s="5"/>
      <c r="B54" s="16"/>
      <c r="C54" s="87" t="s">
        <v>106</v>
      </c>
      <c r="D54" s="32"/>
      <c r="E54" s="32"/>
      <c r="F54" s="32"/>
      <c r="G54" s="37"/>
      <c r="H54" s="32">
        <f>H51</f>
        <v>34</v>
      </c>
      <c r="I54" s="37"/>
      <c r="J54" s="32"/>
      <c r="K54" s="37"/>
      <c r="L54" s="37"/>
      <c r="M54" s="37"/>
      <c r="N54" s="32"/>
      <c r="O54" s="37"/>
      <c r="P54" s="32">
        <v>28</v>
      </c>
      <c r="Q54" s="37">
        <v>51.8</v>
      </c>
      <c r="R54" s="32">
        <v>64</v>
      </c>
      <c r="S54" s="37">
        <v>6.4</v>
      </c>
      <c r="T54" s="32"/>
      <c r="U54" s="32"/>
      <c r="V54" s="32"/>
      <c r="W54" s="32"/>
      <c r="X54" s="18"/>
      <c r="Y54" s="18"/>
      <c r="Z54" s="19"/>
      <c r="AA54" s="16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</row>
    <row r="55" spans="1:200" s="2" customFormat="1" ht="17.25" customHeight="1">
      <c r="A55" s="7"/>
      <c r="B55" s="22"/>
      <c r="C55" s="88" t="s">
        <v>105</v>
      </c>
      <c r="D55" s="16">
        <f>D49+D50</f>
        <v>61.4</v>
      </c>
      <c r="E55" s="16">
        <f>E49+E50</f>
        <v>9</v>
      </c>
      <c r="F55" s="34"/>
      <c r="G55" s="89">
        <f>G49+G50</f>
        <v>17.88</v>
      </c>
      <c r="H55" s="34">
        <f>H49+H50</f>
        <v>3</v>
      </c>
      <c r="I55" s="89">
        <f aca="true" t="shared" si="5" ref="I55:R55">I49</f>
        <v>0.4</v>
      </c>
      <c r="J55" s="34">
        <f t="shared" si="5"/>
        <v>0</v>
      </c>
      <c r="K55" s="89">
        <f t="shared" si="5"/>
        <v>0</v>
      </c>
      <c r="L55" s="89"/>
      <c r="M55" s="89"/>
      <c r="N55" s="34">
        <f t="shared" si="5"/>
        <v>48</v>
      </c>
      <c r="O55" s="89">
        <f t="shared" si="5"/>
        <v>4.75</v>
      </c>
      <c r="P55" s="34">
        <f>P49+P50</f>
        <v>8</v>
      </c>
      <c r="Q55" s="89">
        <f>15.4+Q50</f>
        <v>15.93</v>
      </c>
      <c r="R55" s="34">
        <f t="shared" si="5"/>
        <v>15</v>
      </c>
      <c r="S55" s="89">
        <v>16.9</v>
      </c>
      <c r="T55" s="34"/>
      <c r="U55" s="34"/>
      <c r="V55" s="34">
        <f>V49+V50</f>
        <v>30154</v>
      </c>
      <c r="W55" s="31"/>
      <c r="X55" s="22"/>
      <c r="Y55" s="22"/>
      <c r="Z55" s="22"/>
      <c r="AA55" s="22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</row>
    <row r="56" spans="1:200" s="1" customFormat="1" ht="22.5" customHeight="1">
      <c r="A56" s="8"/>
      <c r="B56" s="90"/>
      <c r="C56" s="90" t="s">
        <v>113</v>
      </c>
      <c r="D56" s="30">
        <f>D57+D58+D59+D60</f>
        <v>242.438</v>
      </c>
      <c r="E56" s="31">
        <f>E57+E58+E59+E60</f>
        <v>79</v>
      </c>
      <c r="F56" s="22"/>
      <c r="G56" s="57">
        <f>G35+G52</f>
        <v>67.692</v>
      </c>
      <c r="H56" s="31">
        <f>H35+H52</f>
        <v>63</v>
      </c>
      <c r="I56" s="30">
        <f>I35+I52</f>
        <v>10.08</v>
      </c>
      <c r="J56" s="31">
        <f aca="true" t="shared" si="6" ref="J56:V56">J35+J52</f>
        <v>3</v>
      </c>
      <c r="K56" s="57">
        <f>K35+K52</f>
        <v>2.6</v>
      </c>
      <c r="L56" s="31">
        <f t="shared" si="6"/>
        <v>670</v>
      </c>
      <c r="M56" s="31">
        <f t="shared" si="6"/>
        <v>1012.0800000000002</v>
      </c>
      <c r="N56" s="31">
        <f t="shared" si="6"/>
        <v>464</v>
      </c>
      <c r="O56" s="57">
        <f t="shared" si="6"/>
        <v>66.5</v>
      </c>
      <c r="P56" s="31">
        <f t="shared" si="6"/>
        <v>91</v>
      </c>
      <c r="Q56" s="31">
        <f>Q35+Q52</f>
        <v>155.20559999999998</v>
      </c>
      <c r="R56" s="31">
        <f t="shared" si="6"/>
        <v>183</v>
      </c>
      <c r="S56" s="31">
        <f t="shared" si="6"/>
        <v>57.52299999999999</v>
      </c>
      <c r="T56" s="31">
        <f t="shared" si="6"/>
        <v>160000</v>
      </c>
      <c r="U56" s="31">
        <f t="shared" si="6"/>
        <v>992</v>
      </c>
      <c r="V56" s="31">
        <f t="shared" si="6"/>
        <v>90501</v>
      </c>
      <c r="W56" s="31"/>
      <c r="X56" s="22"/>
      <c r="Y56" s="22"/>
      <c r="Z56" s="22"/>
      <c r="AA56" s="22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</row>
    <row r="57" spans="1:200" s="1" customFormat="1" ht="21" customHeight="1">
      <c r="A57" s="8"/>
      <c r="B57" s="90"/>
      <c r="C57" s="18" t="s">
        <v>96</v>
      </c>
      <c r="D57" s="33">
        <f>D36</f>
        <v>99.5</v>
      </c>
      <c r="E57" s="34">
        <f>E36</f>
        <v>10</v>
      </c>
      <c r="F57" s="33"/>
      <c r="G57" s="89">
        <f>G36</f>
        <v>18.400000000000002</v>
      </c>
      <c r="H57" s="34">
        <f>H36+H54</f>
        <v>34</v>
      </c>
      <c r="I57" s="34">
        <f>I36+I54</f>
        <v>0</v>
      </c>
      <c r="J57" s="34">
        <f aca="true" t="shared" si="7" ref="J57:S57">J36+J54</f>
        <v>0</v>
      </c>
      <c r="K57" s="34">
        <f t="shared" si="7"/>
        <v>0</v>
      </c>
      <c r="L57" s="34">
        <f t="shared" si="7"/>
        <v>57</v>
      </c>
      <c r="M57" s="34">
        <f t="shared" si="7"/>
        <v>148</v>
      </c>
      <c r="N57" s="34">
        <f t="shared" si="7"/>
        <v>13</v>
      </c>
      <c r="O57" s="34">
        <f t="shared" si="7"/>
        <v>2.8</v>
      </c>
      <c r="P57" s="34">
        <f t="shared" si="7"/>
        <v>41</v>
      </c>
      <c r="Q57" s="34">
        <f t="shared" si="7"/>
        <v>79.8416</v>
      </c>
      <c r="R57" s="34">
        <f t="shared" si="7"/>
        <v>84</v>
      </c>
      <c r="S57" s="34">
        <f t="shared" si="7"/>
        <v>15.72</v>
      </c>
      <c r="T57" s="34">
        <f>T36+T54</f>
        <v>29745</v>
      </c>
      <c r="U57" s="33"/>
      <c r="V57" s="33"/>
      <c r="W57" s="34"/>
      <c r="X57" s="23"/>
      <c r="Y57" s="23"/>
      <c r="Z57" s="23"/>
      <c r="AA57" s="23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</row>
    <row r="58" spans="1:200" s="1" customFormat="1" ht="20.25" customHeight="1">
      <c r="A58" s="8"/>
      <c r="B58" s="90"/>
      <c r="C58" s="18" t="s">
        <v>82</v>
      </c>
      <c r="D58" s="33">
        <f>D53</f>
        <v>1.72</v>
      </c>
      <c r="E58" s="34">
        <f>+E53</f>
        <v>2</v>
      </c>
      <c r="F58" s="34"/>
      <c r="G58" s="89">
        <f>+G53</f>
        <v>0.64</v>
      </c>
      <c r="H58" s="34">
        <f>H48</f>
        <v>0</v>
      </c>
      <c r="I58" s="34">
        <f>I48</f>
        <v>0</v>
      </c>
      <c r="J58" s="34">
        <f aca="true" t="shared" si="8" ref="J58:S58">J53</f>
        <v>3</v>
      </c>
      <c r="K58" s="89">
        <f t="shared" si="8"/>
        <v>2.6</v>
      </c>
      <c r="L58" s="34">
        <f t="shared" si="8"/>
        <v>0</v>
      </c>
      <c r="M58" s="34">
        <f t="shared" si="8"/>
        <v>0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/>
      <c r="U58" s="34">
        <f>+U53</f>
        <v>992</v>
      </c>
      <c r="V58" s="34"/>
      <c r="W58" s="34"/>
      <c r="X58" s="23"/>
      <c r="Y58" s="23"/>
      <c r="Z58" s="23"/>
      <c r="AA58" s="23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</row>
    <row r="59" spans="1:200" s="1" customFormat="1" ht="19.5" customHeight="1">
      <c r="A59" s="8"/>
      <c r="B59" s="90"/>
      <c r="C59" s="18" t="s">
        <v>114</v>
      </c>
      <c r="D59" s="33">
        <f>D37+D49+D50</f>
        <v>96.03</v>
      </c>
      <c r="E59" s="34">
        <f>E55+E37</f>
        <v>47</v>
      </c>
      <c r="F59" s="34"/>
      <c r="G59" s="89">
        <f>G37+G49+G50</f>
        <v>38.242</v>
      </c>
      <c r="H59" s="34">
        <f>H37+H55</f>
        <v>19</v>
      </c>
      <c r="I59" s="34">
        <f>I37+I55</f>
        <v>4.23</v>
      </c>
      <c r="J59" s="34">
        <f aca="true" t="shared" si="9" ref="J59:S59">J37+J55</f>
        <v>0</v>
      </c>
      <c r="K59" s="34">
        <f t="shared" si="9"/>
        <v>0</v>
      </c>
      <c r="L59" s="34">
        <f t="shared" si="9"/>
        <v>75</v>
      </c>
      <c r="M59" s="34">
        <f t="shared" si="9"/>
        <v>56.800000000000004</v>
      </c>
      <c r="N59" s="34">
        <f t="shared" si="9"/>
        <v>178</v>
      </c>
      <c r="O59" s="34">
        <f t="shared" si="9"/>
        <v>10.66</v>
      </c>
      <c r="P59" s="34">
        <f t="shared" si="9"/>
        <v>20</v>
      </c>
      <c r="Q59" s="34">
        <f t="shared" si="9"/>
        <v>40.269999999999996</v>
      </c>
      <c r="R59" s="34">
        <f t="shared" si="9"/>
        <v>69</v>
      </c>
      <c r="S59" s="34">
        <f t="shared" si="9"/>
        <v>30.275</v>
      </c>
      <c r="T59" s="33"/>
      <c r="U59" s="33"/>
      <c r="V59" s="34">
        <f>V55+V37</f>
        <v>91213</v>
      </c>
      <c r="W59" s="34"/>
      <c r="X59" s="23"/>
      <c r="Y59" s="23"/>
      <c r="Z59" s="23"/>
      <c r="AA59" s="23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</row>
    <row r="60" spans="1:200" s="1" customFormat="1" ht="20.25" customHeight="1">
      <c r="A60" s="8"/>
      <c r="B60" s="90"/>
      <c r="C60" s="18" t="s">
        <v>81</v>
      </c>
      <c r="D60" s="33">
        <f>D38</f>
        <v>45.187999999999995</v>
      </c>
      <c r="E60" s="34">
        <f>E38</f>
        <v>20</v>
      </c>
      <c r="F60" s="34"/>
      <c r="G60" s="89">
        <f>G38</f>
        <v>10.41</v>
      </c>
      <c r="H60" s="34">
        <f>H38</f>
        <v>10</v>
      </c>
      <c r="I60" s="34">
        <f>I38</f>
        <v>1.15</v>
      </c>
      <c r="J60" s="34">
        <f aca="true" t="shared" si="10" ref="J60:S60">J38</f>
        <v>0</v>
      </c>
      <c r="K60" s="34">
        <f t="shared" si="10"/>
        <v>0</v>
      </c>
      <c r="L60" s="34">
        <f t="shared" si="10"/>
        <v>64</v>
      </c>
      <c r="M60" s="34">
        <f t="shared" si="10"/>
        <v>27.98</v>
      </c>
      <c r="N60" s="34">
        <f t="shared" si="10"/>
        <v>116</v>
      </c>
      <c r="O60" s="34">
        <f t="shared" si="10"/>
        <v>24.74</v>
      </c>
      <c r="P60" s="34">
        <f t="shared" si="10"/>
        <v>20</v>
      </c>
      <c r="Q60" s="34">
        <f t="shared" si="10"/>
        <v>24.693</v>
      </c>
      <c r="R60" s="34">
        <f t="shared" si="10"/>
        <v>29</v>
      </c>
      <c r="S60" s="34">
        <f t="shared" si="10"/>
        <v>11.269</v>
      </c>
      <c r="T60" s="34"/>
      <c r="U60" s="34"/>
      <c r="V60" s="34"/>
      <c r="W60" s="34">
        <f>W38</f>
        <v>54192</v>
      </c>
      <c r="X60" s="23"/>
      <c r="Y60" s="23"/>
      <c r="Z60" s="23"/>
      <c r="AA60" s="23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</row>
    <row r="61" spans="1:200" ht="12.75" hidden="1">
      <c r="A61" s="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5"/>
      <c r="R61" s="24"/>
      <c r="S61" s="25"/>
      <c r="T61" s="24"/>
      <c r="U61" s="24"/>
      <c r="V61" s="24"/>
      <c r="W61" s="24"/>
      <c r="X61" s="24"/>
      <c r="Y61" s="24"/>
      <c r="Z61" s="24"/>
      <c r="AA61" s="24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</row>
    <row r="62" spans="1:200" ht="12.75" hidden="1">
      <c r="A62" s="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5"/>
      <c r="R62" s="24"/>
      <c r="S62" s="25"/>
      <c r="T62" s="24"/>
      <c r="U62" s="24"/>
      <c r="V62" s="24"/>
      <c r="W62" s="24"/>
      <c r="X62" s="24"/>
      <c r="Y62" s="24"/>
      <c r="Z62" s="24"/>
      <c r="AA62" s="24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</row>
    <row r="63" spans="1:200" ht="1.5" customHeight="1" hidden="1">
      <c r="A63" s="5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</row>
    <row r="64" spans="1:200" ht="12.75" hidden="1">
      <c r="A64" s="5"/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6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</row>
    <row r="65" spans="1:200" ht="12.75" hidden="1">
      <c r="A65" s="5"/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9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</row>
    <row r="66" spans="1:200" ht="12.75" hidden="1">
      <c r="A66" s="5"/>
      <c r="B66" s="167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9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</row>
    <row r="67" spans="1:200" ht="21" customHeight="1" hidden="1">
      <c r="A67" s="5"/>
      <c r="B67" s="167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9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</row>
    <row r="68" spans="1:200" ht="12.75" hidden="1">
      <c r="A68" s="5"/>
      <c r="B68" s="167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9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</row>
    <row r="69" spans="1:200" ht="21.75" customHeight="1" hidden="1">
      <c r="A69" s="5"/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9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</row>
    <row r="70" spans="1:200" ht="12.75" hidden="1">
      <c r="A70" s="5"/>
      <c r="B70" s="170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9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</row>
    <row r="71" spans="1:200" ht="0.75" customHeight="1" hidden="1">
      <c r="A71" s="5"/>
      <c r="B71" s="170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9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</row>
    <row r="72" spans="1:200" ht="12.75" hidden="1">
      <c r="A72" s="5"/>
      <c r="B72" s="170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9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</row>
    <row r="73" spans="1:200" ht="12.75" hidden="1">
      <c r="A73" s="5"/>
      <c r="B73" s="170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9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</row>
    <row r="74" spans="1:200" ht="12.75" hidden="1">
      <c r="A74" s="5"/>
      <c r="B74" s="170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9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</row>
    <row r="75" spans="1:200" ht="12.75" hidden="1">
      <c r="A75" s="5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9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</row>
    <row r="76" spans="1:200" ht="12.75" hidden="1">
      <c r="A76" s="5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9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</row>
    <row r="77" spans="1:200" ht="12.75" hidden="1">
      <c r="A77" s="5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3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</row>
    <row r="78" spans="1:200" ht="12.75" hidden="1">
      <c r="A78" s="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5"/>
      <c r="R78" s="24"/>
      <c r="S78" s="25"/>
      <c r="T78" s="24"/>
      <c r="U78" s="24"/>
      <c r="V78" s="24"/>
      <c r="W78" s="24"/>
      <c r="X78" s="24"/>
      <c r="Y78" s="24"/>
      <c r="Z78" s="24"/>
      <c r="AA78" s="24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</row>
    <row r="79" spans="1:200" ht="12.75" hidden="1">
      <c r="A79" s="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5"/>
      <c r="R79" s="24"/>
      <c r="S79" s="25"/>
      <c r="T79" s="24"/>
      <c r="U79" s="24"/>
      <c r="V79" s="24"/>
      <c r="W79" s="24"/>
      <c r="X79" s="24"/>
      <c r="Y79" s="24"/>
      <c r="Z79" s="24"/>
      <c r="AA79" s="24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</row>
    <row r="80" spans="1:200" ht="12.75" hidden="1">
      <c r="A80" s="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5"/>
      <c r="R80" s="24"/>
      <c r="S80" s="25"/>
      <c r="T80" s="24"/>
      <c r="U80" s="24"/>
      <c r="V80" s="24"/>
      <c r="W80" s="24"/>
      <c r="X80" s="24"/>
      <c r="Y80" s="24"/>
      <c r="Z80" s="24"/>
      <c r="AA80" s="24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</row>
    <row r="81" spans="1:200" ht="12.75" hidden="1">
      <c r="A81" s="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5"/>
      <c r="R81" s="24"/>
      <c r="S81" s="25"/>
      <c r="T81" s="24"/>
      <c r="U81" s="24"/>
      <c r="V81" s="24"/>
      <c r="W81" s="24"/>
      <c r="X81" s="24"/>
      <c r="Y81" s="24"/>
      <c r="Z81" s="24"/>
      <c r="AA81" s="24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</row>
    <row r="82" spans="1:200" ht="12.75" hidden="1">
      <c r="A82" s="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4"/>
      <c r="S82" s="25"/>
      <c r="T82" s="24"/>
      <c r="U82" s="24"/>
      <c r="V82" s="24"/>
      <c r="W82" s="24"/>
      <c r="X82" s="24"/>
      <c r="Y82" s="24"/>
      <c r="Z82" s="24"/>
      <c r="AA82" s="24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</row>
    <row r="83" spans="1:200" ht="12.75" hidden="1">
      <c r="A83" s="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5"/>
      <c r="R83" s="24"/>
      <c r="S83" s="25"/>
      <c r="T83" s="24"/>
      <c r="U83" s="24"/>
      <c r="V83" s="24"/>
      <c r="W83" s="24"/>
      <c r="X83" s="24"/>
      <c r="Y83" s="24"/>
      <c r="Z83" s="24"/>
      <c r="AA83" s="24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</row>
    <row r="84" spans="1:200" ht="12.75" hidden="1">
      <c r="A84" s="5" t="s">
        <v>53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9"/>
      <c r="P84" s="5"/>
      <c r="Q84" s="9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</row>
    <row r="85" spans="1:200" ht="12.75">
      <c r="A85" s="5" t="s">
        <v>61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9"/>
      <c r="P85" s="5"/>
      <c r="Q85" s="9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</row>
    <row r="86" spans="1:200" ht="12.75">
      <c r="A86" s="5" t="s">
        <v>62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9"/>
      <c r="P86" s="5"/>
      <c r="Q86" s="9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</row>
    <row r="87" spans="26:200" ht="12.75"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</row>
    <row r="88" spans="3:200" ht="20.2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P88" s="48"/>
      <c r="Q88" s="49"/>
      <c r="R88" s="48"/>
      <c r="S88" s="48"/>
      <c r="T88" s="48"/>
      <c r="U88" s="48"/>
      <c r="V88" s="48"/>
      <c r="W88" s="48"/>
      <c r="X88" s="48"/>
      <c r="Y88" s="48"/>
      <c r="Z88" s="50"/>
      <c r="AA88" s="50"/>
      <c r="AB88" s="5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</row>
    <row r="89" spans="2:200" ht="26.25" customHeight="1">
      <c r="B89" s="43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</row>
    <row r="90" spans="3:200" ht="1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5"/>
      <c r="R90" s="44"/>
      <c r="S90" s="45"/>
      <c r="T90" s="44"/>
      <c r="U90" s="44"/>
      <c r="V90" s="44"/>
      <c r="W90" s="44"/>
      <c r="X90" s="44"/>
      <c r="Y90" s="44"/>
      <c r="Z90" s="44"/>
      <c r="AA90" s="44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</row>
    <row r="91" spans="3:200" ht="15"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</row>
    <row r="92" spans="3:200" ht="1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  <c r="R92" s="44"/>
      <c r="S92" s="45"/>
      <c r="T92" s="44"/>
      <c r="U92" s="44"/>
      <c r="V92" s="44"/>
      <c r="W92" s="44"/>
      <c r="X92" s="44"/>
      <c r="Y92" s="44"/>
      <c r="Z92" s="44"/>
      <c r="AA92" s="44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</row>
    <row r="93" spans="3:200" ht="27" customHeight="1"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</row>
    <row r="94" spans="3:27" ht="1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  <c r="R94" s="44"/>
      <c r="S94" s="45"/>
      <c r="T94" s="44"/>
      <c r="U94" s="44"/>
      <c r="V94" s="44"/>
      <c r="W94" s="44"/>
      <c r="X94" s="44"/>
      <c r="Y94" s="44"/>
      <c r="Z94" s="44"/>
      <c r="AA94" s="44"/>
    </row>
    <row r="95" spans="3:27" ht="38.25" customHeight="1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</row>
  </sheetData>
  <sheetProtection/>
  <mergeCells count="81">
    <mergeCell ref="D40:D45"/>
    <mergeCell ref="W44:W45"/>
    <mergeCell ref="C93:AA93"/>
    <mergeCell ref="C95:AA95"/>
    <mergeCell ref="B64:AA77"/>
    <mergeCell ref="B63:AA63"/>
    <mergeCell ref="C89:AA89"/>
    <mergeCell ref="C91:AA91"/>
    <mergeCell ref="P42:Q43"/>
    <mergeCell ref="B3:B6"/>
    <mergeCell ref="B40:B45"/>
    <mergeCell ref="B39:AA39"/>
    <mergeCell ref="C40:C45"/>
    <mergeCell ref="E40:E45"/>
    <mergeCell ref="T41:T43"/>
    <mergeCell ref="F40:F45"/>
    <mergeCell ref="G40:G45"/>
    <mergeCell ref="J44:J45"/>
    <mergeCell ref="K44:K45"/>
    <mergeCell ref="P44:P45"/>
    <mergeCell ref="J42:K43"/>
    <mergeCell ref="C3:C8"/>
    <mergeCell ref="H42:I43"/>
    <mergeCell ref="E3:E7"/>
    <mergeCell ref="L43:M43"/>
    <mergeCell ref="H5:I6"/>
    <mergeCell ref="H44:H45"/>
    <mergeCell ref="N44:N45"/>
    <mergeCell ref="I44:I45"/>
    <mergeCell ref="R5:S6"/>
    <mergeCell ref="W41:W43"/>
    <mergeCell ref="R44:R45"/>
    <mergeCell ref="U41:U43"/>
    <mergeCell ref="T44:T45"/>
    <mergeCell ref="T40:W40"/>
    <mergeCell ref="Q44:Q45"/>
    <mergeCell ref="AA40:AA45"/>
    <mergeCell ref="Y40:Y45"/>
    <mergeCell ref="Z40:Z45"/>
    <mergeCell ref="V41:V43"/>
    <mergeCell ref="S44:S45"/>
    <mergeCell ref="H40:S41"/>
    <mergeCell ref="U44:U45"/>
    <mergeCell ref="V44:V45"/>
    <mergeCell ref="O44:O45"/>
    <mergeCell ref="B1:AA1"/>
    <mergeCell ref="AA3:AA8"/>
    <mergeCell ref="V4:V6"/>
    <mergeCell ref="V7:V8"/>
    <mergeCell ref="W7:W8"/>
    <mergeCell ref="T4:T6"/>
    <mergeCell ref="U4:U6"/>
    <mergeCell ref="D3:D7"/>
    <mergeCell ref="T7:T8"/>
    <mergeCell ref="L5:M6"/>
    <mergeCell ref="B2:AA2"/>
    <mergeCell ref="Y3:Y8"/>
    <mergeCell ref="Z3:Z8"/>
    <mergeCell ref="T3:W3"/>
    <mergeCell ref="F3:F8"/>
    <mergeCell ref="G3:G8"/>
    <mergeCell ref="H3:S4"/>
    <mergeCell ref="U7:U8"/>
    <mergeCell ref="S7:S8"/>
    <mergeCell ref="W5:W6"/>
    <mergeCell ref="J5:K6"/>
    <mergeCell ref="K7:K8"/>
    <mergeCell ref="N5:O6"/>
    <mergeCell ref="N7:N8"/>
    <mergeCell ref="O7:O8"/>
    <mergeCell ref="R42:S43"/>
    <mergeCell ref="P5:Q6"/>
    <mergeCell ref="P7:P8"/>
    <mergeCell ref="Q7:Q8"/>
    <mergeCell ref="N42:O43"/>
    <mergeCell ref="H7:H8"/>
    <mergeCell ref="I7:I8"/>
    <mergeCell ref="J7:J8"/>
    <mergeCell ref="R7:R8"/>
    <mergeCell ref="L7:L8"/>
    <mergeCell ref="M7:M8"/>
  </mergeCells>
  <printOptions horizontalCentered="1"/>
  <pageMargins left="0.5905511811023623" right="0.6299212598425197" top="0.984251968503937" bottom="0.6692913385826772" header="0" footer="0"/>
  <pageSetup horizontalDpi="600" verticalDpi="600" orientation="landscape" paperSize="8" scale="75" r:id="rId3"/>
  <rowBreaks count="2" manualBreakCount="2">
    <brk id="17" min="1" max="26" man="1"/>
    <brk id="28" min="1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</dc:creator>
  <cp:keywords/>
  <dc:description/>
  <cp:lastModifiedBy>XTreme.ws</cp:lastModifiedBy>
  <cp:lastPrinted>2015-02-27T05:30:37Z</cp:lastPrinted>
  <dcterms:created xsi:type="dcterms:W3CDTF">2002-01-11T11:42:09Z</dcterms:created>
  <dcterms:modified xsi:type="dcterms:W3CDTF">2016-12-29T03:53:47Z</dcterms:modified>
  <cp:category/>
  <cp:version/>
  <cp:contentType/>
  <cp:contentStatus/>
</cp:coreProperties>
</file>