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6" sheetId="1" r:id="rId1"/>
  </sheets>
  <definedNames>
    <definedName name="_xlnm.Print_Titles" localSheetId="0">'2016'!$6:$6</definedName>
    <definedName name="_xlnm.Print_Area" localSheetId="0">'2016'!$A$1:$G$126</definedName>
  </definedNames>
  <calcPr fullCalcOnLoad="1"/>
</workbook>
</file>

<file path=xl/sharedStrings.xml><?xml version="1.0" encoding="utf-8"?>
<sst xmlns="http://schemas.openxmlformats.org/spreadsheetml/2006/main" count="336" uniqueCount="155">
  <si>
    <t>прочие работы, услуги</t>
  </si>
  <si>
    <t>прочие расходы</t>
  </si>
  <si>
    <t xml:space="preserve">наименование </t>
  </si>
  <si>
    <t>Благоустройство</t>
  </si>
  <si>
    <t>Обслуживание внутреннего долга</t>
  </si>
  <si>
    <t>0409</t>
  </si>
  <si>
    <t>тыс.руб.</t>
  </si>
  <si>
    <t>ВСЕГО:</t>
  </si>
  <si>
    <t/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</si>
  <si>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</si>
  <si>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</si>
  <si>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</si>
  <si>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</si>
  <si>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21100</t>
  </si>
  <si>
    <t>Заработная плата</t>
  </si>
  <si>
    <t>21300</t>
  </si>
  <si>
    <t>Начисления на выплаты по оплате труда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</si>
  <si>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</si>
  <si>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</si>
  <si>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</si>
  <si>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</si>
  <si>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22300</t>
  </si>
  <si>
    <t>Коммунальные услуги</t>
  </si>
  <si>
    <t>22506</t>
  </si>
  <si>
    <t>22609</t>
  </si>
  <si>
    <t>прочие услуги</t>
  </si>
  <si>
    <t>29003</t>
  </si>
  <si>
    <t>29004</t>
  </si>
  <si>
    <t>транспортный налог</t>
  </si>
  <si>
    <t>29009</t>
  </si>
  <si>
    <t>пени, штрафы</t>
  </si>
  <si>
    <t>34006</t>
  </si>
  <si>
    <t>запасные части и комплектующие к оргтехнике</t>
  </si>
  <si>
    <t>34008</t>
  </si>
  <si>
    <t>иные расходные материалы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</si>
  <si>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</si>
  <si>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</si>
  <si>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25101</t>
  </si>
  <si>
    <t>25106</t>
  </si>
  <si>
    <t>Переданные полномочия по КСП по осуществлению внешнего контроля</t>
  </si>
  <si>
    <t>0111</t>
  </si>
  <si>
    <t>Резервные фонды</t>
  </si>
  <si>
    <t>0113</t>
  </si>
  <si>
    <t>Другие общегосударственные вопросы</t>
  </si>
  <si>
    <t>34007</t>
  </si>
  <si>
    <t>хоз.и канц. товары, строит.материалы, мягкий и твердый инвентарь</t>
  </si>
  <si>
    <t>0200</t>
  </si>
  <si>
    <t>НАЦИОНАЛЬНАЯ ОБОРОНА</t>
  </si>
  <si>
    <t>0203</t>
  </si>
  <si>
    <t>Мобилизационная и вневойсковая подготовка</t>
  </si>
  <si>
    <t>22100</t>
  </si>
  <si>
    <t>Услуги связи</t>
  </si>
  <si>
    <t>0400</t>
  </si>
  <si>
    <t>НАЦИОНАЛЬНАЯ ЭКОНОМИКА</t>
  </si>
  <si>
    <t>0401</t>
  </si>
  <si>
    <t>Общеэкономические вопросы</t>
  </si>
  <si>
    <t>Дорожное хозяйство (дорожные фонды)</t>
  </si>
  <si>
    <t>0500</t>
  </si>
  <si>
    <t>ЖИЛИЩНО-КОММУНАЛЬНОЕ ХОЗЯЙСТВО</t>
  </si>
  <si>
    <t>0503</t>
  </si>
  <si>
    <t>0800</t>
  </si>
  <si>
    <t>КУЛЬТУРА, КИНЕМАТОГРАФИЯ</t>
  </si>
  <si>
    <t>0801</t>
  </si>
  <si>
    <t>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</si>
  <si>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</si>
  <si>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</si>
  <si>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</si>
  <si>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</si>
  <si>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23100</t>
  </si>
  <si>
    <t>1000</t>
  </si>
  <si>
    <t>СОЦИАЛЬНАЯ ПОЛИТИКА</t>
  </si>
  <si>
    <t>1001</t>
  </si>
  <si>
    <t>Пенсионное обеспечение</t>
  </si>
  <si>
    <t>26300</t>
  </si>
  <si>
    <t>Пенсии, пособия, выплачиваемые организациями сектора государственного управления</t>
  </si>
  <si>
    <t>22606</t>
  </si>
  <si>
    <t>обучение на курсах повышения квалификации, переподготовка специалистов, участие в семинарах</t>
  </si>
  <si>
    <t>План на 2017 год</t>
  </si>
  <si>
    <t>22619</t>
  </si>
  <si>
    <t>информационные услуги (за искл АЦК)</t>
  </si>
  <si>
    <t>Формирование, утверждение, исполнение бюджета поселения и контроль за исполнением</t>
  </si>
  <si>
    <t>0107</t>
  </si>
  <si>
    <t>Обеспечение проведения выборов и референдумов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</si>
  <si>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</si>
  <si>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</si>
  <si>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</si>
  <si>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</si>
  <si>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22504</t>
  </si>
  <si>
    <t>текущие ремонты (зданий, сооружений)</t>
  </si>
  <si>
    <t>25102</t>
  </si>
  <si>
    <t>Утверждение генеральных планов поселений, правил землепользования и застройки</t>
  </si>
  <si>
    <t>25103</t>
  </si>
  <si>
    <t>Организация в границах поселений электро-,тепло-,газо- и водоснабжения населения,водоотведения,снабжения населения топливом</t>
  </si>
  <si>
    <t>31006</t>
  </si>
  <si>
    <t>Приобретение оборудования</t>
  </si>
  <si>
    <t>31008</t>
  </si>
  <si>
    <t>Производственный и хозяйственный инвентарь</t>
  </si>
  <si>
    <t>34002</t>
  </si>
  <si>
    <t>ГСМ (для автотранспортных средств)</t>
  </si>
  <si>
    <t>29011</t>
  </si>
  <si>
    <t>членский взнос</t>
  </si>
  <si>
    <t>21201</t>
  </si>
  <si>
    <t>льготный проезд</t>
  </si>
  <si>
    <t>22608</t>
  </si>
  <si>
    <t>подписка</t>
  </si>
  <si>
    <t>29002</t>
  </si>
  <si>
    <t>приобретение подарочной и поздравительной продукции</t>
  </si>
  <si>
    <t>22502</t>
  </si>
  <si>
    <t>содержание зданий, помещений, дворов в чистоте (уборка, вывоз снега, мусора,ТБО, дератизация, дезинсекция, дезинфекция)</t>
  </si>
  <si>
    <t>29008</t>
  </si>
  <si>
    <t>доп. расходы по исполнительным листам</t>
  </si>
  <si>
    <t>31003</t>
  </si>
  <si>
    <t>Приобретение вычислительной техники и оргтехники</t>
  </si>
  <si>
    <t>22512</t>
  </si>
  <si>
    <t>содержание мест захоронения</t>
  </si>
  <si>
    <t>29007</t>
  </si>
  <si>
    <t>госпошлина</t>
  </si>
  <si>
    <t>34001</t>
  </si>
  <si>
    <t>продукты питания</t>
  </si>
  <si>
    <t>34005</t>
  </si>
  <si>
    <t>автомобильные запасные части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</si>
  <si>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</si>
  <si>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</si>
  <si>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</si>
  <si>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</si>
  <si>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22605</t>
  </si>
  <si>
    <t>монтажные работы</t>
  </si>
  <si>
    <t>31012</t>
  </si>
  <si>
    <t>приобретение приборов учета</t>
  </si>
  <si>
    <t>0502</t>
  </si>
  <si>
    <t>Коммунальное хозяйство</t>
  </si>
  <si>
    <t>31010</t>
  </si>
  <si>
    <t>Строительство зданий и сооружений</t>
  </si>
  <si>
    <t>29013</t>
  </si>
  <si>
    <t>уплата налога на имущество организаций</t>
  </si>
  <si>
    <t>1100</t>
  </si>
  <si>
    <t>ФИЗИЧЕСКАЯ КУЛЬТУРА И СПОРТ</t>
  </si>
  <si>
    <t>1105</t>
  </si>
  <si>
    <t>22604</t>
  </si>
  <si>
    <t>научно-исследовательские, опытно-конструкторские, опытно-технологические, геологоразведочные работы, услуги по типовому проектированию, проектные и изыскательские работы</t>
  </si>
  <si>
    <t>22607</t>
  </si>
  <si>
    <t>услуги, оказываемые экспертными организациями</t>
  </si>
  <si>
    <t>Внесение изменений</t>
  </si>
  <si>
    <t>Уточненный план на 2017 год</t>
  </si>
  <si>
    <t xml:space="preserve">РАСЧЁТ ПО ФУНКЦИОНАЛЬНОЙ СТРУКТУРЕ РАСХОДОВ
БЮДЖЕТА БЕРЕЗНЯКОВСКОГО МУНИЦИПАЛЬНОГО ОБРАЗОВАНИЯ 
НА 2017 ГОД </t>
  </si>
  <si>
    <t>1101</t>
  </si>
  <si>
    <t>Физическая культура и спорт</t>
  </si>
  <si>
    <t>Исполнено на 01.08.2017г</t>
  </si>
  <si>
    <t>22614</t>
  </si>
  <si>
    <t>земельно-имущественные расходы</t>
  </si>
  <si>
    <t>31005</t>
  </si>
  <si>
    <t>31009</t>
  </si>
  <si>
    <t>Приобретение и изготовление мебели</t>
  </si>
  <si>
    <t>Прочие объекты, относящиеся к основным средствам</t>
  </si>
  <si>
    <t>Справочная  № 1
к решению Думы Березняковского сельского поселения Нижнеилимского района "О внесении изменений в Решение Думы Березняковского сельского  поселения Нижнеилимского района "О бюджете Березняковского  муниципального образования на 2017 год и на плановый период 2018 и 2019 годов" от 29.12.2016 г. № 176
от  "  31     " августа  2017  г. №  207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</si>
</sst>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0"/>
    <numFmt numFmtId="179" formatCode="0.000"/>
    <numFmt numFmtId="180" formatCode="0.00000"/>
    <numFmt numFmtId="181" formatCode="#,##0.000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/>
    </xf>
    <xf numFmtId="0" fontId="3" fillId="3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/>
    </xf>
    <xf numFmtId="0" fontId="3" fillId="32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top" wrapText="1"/>
      <protection/>
    </xf>
    <xf numFmtId="49" fontId="5" fillId="0" borderId="10" xfId="0" applyNumberFormat="1" applyFont="1" applyBorder="1" applyAlignment="1" applyProtection="1">
      <alignment horizontal="left" vertical="top" wrapText="1"/>
      <protection/>
    </xf>
    <xf numFmtId="49" fontId="6" fillId="34" borderId="10" xfId="0" applyNumberFormat="1" applyFont="1" applyFill="1" applyBorder="1" applyAlignment="1" applyProtection="1">
      <alignment horizontal="center"/>
      <protection/>
    </xf>
    <xf numFmtId="49" fontId="6" fillId="34" borderId="10" xfId="0" applyNumberFormat="1" applyFont="1" applyFill="1" applyBorder="1" applyAlignment="1" applyProtection="1">
      <alignment horizontal="left"/>
      <protection/>
    </xf>
    <xf numFmtId="49" fontId="7" fillId="34" borderId="10" xfId="0" applyNumberFormat="1" applyFont="1" applyFill="1" applyBorder="1" applyAlignment="1" applyProtection="1">
      <alignment horizontal="center" vertical="top" wrapText="1"/>
      <protection/>
    </xf>
    <xf numFmtId="49" fontId="7" fillId="34" borderId="10" xfId="0" applyNumberFormat="1" applyFont="1" applyFill="1" applyBorder="1" applyAlignment="1" applyProtection="1">
      <alignment horizontal="left" vertical="top" wrapText="1"/>
      <protection/>
    </xf>
    <xf numFmtId="49" fontId="7" fillId="35" borderId="10" xfId="0" applyNumberFormat="1" applyFont="1" applyFill="1" applyBorder="1" applyAlignment="1" applyProtection="1">
      <alignment horizontal="center" vertical="top" wrapText="1"/>
      <protection/>
    </xf>
    <xf numFmtId="49" fontId="7" fillId="35" borderId="10" xfId="0" applyNumberFormat="1" applyFont="1" applyFill="1" applyBorder="1" applyAlignment="1" applyProtection="1">
      <alignment horizontal="left" vertical="top" wrapText="1"/>
      <protection/>
    </xf>
    <xf numFmtId="172" fontId="6" fillId="34" borderId="10" xfId="0" applyNumberFormat="1" applyFont="1" applyFill="1" applyBorder="1" applyAlignment="1">
      <alignment horizontal="right" vertical="center"/>
    </xf>
    <xf numFmtId="172" fontId="7" fillId="34" borderId="10" xfId="0" applyNumberFormat="1" applyFont="1" applyFill="1" applyBorder="1" applyAlignment="1">
      <alignment horizontal="right" vertical="center"/>
    </xf>
    <xf numFmtId="172" fontId="7" fillId="35" borderId="10" xfId="0" applyNumberFormat="1" applyFont="1" applyFill="1" applyBorder="1" applyAlignment="1">
      <alignment horizontal="right" vertical="center"/>
    </xf>
    <xf numFmtId="172" fontId="5" fillId="0" borderId="10" xfId="0" applyNumberFormat="1" applyFont="1" applyBorder="1" applyAlignment="1" applyProtection="1">
      <alignment horizontal="right" vertical="center" wrapText="1"/>
      <protection/>
    </xf>
    <xf numFmtId="172" fontId="5" fillId="36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 indent="5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5"/>
  <sheetViews>
    <sheetView tabSelected="1" view="pageBreakPreview" zoomScaleSheetLayoutView="100" zoomScalePageLayoutView="0" workbookViewId="0" topLeftCell="A1">
      <selection activeCell="A4" sqref="A4:G4"/>
    </sheetView>
  </sheetViews>
  <sheetFormatPr defaultColWidth="9.00390625" defaultRowHeight="12.75"/>
  <cols>
    <col min="1" max="1" width="9.75390625" style="1" customWidth="1"/>
    <col min="2" max="2" width="10.125" style="2" customWidth="1"/>
    <col min="3" max="3" width="80.625" style="1" customWidth="1"/>
    <col min="4" max="4" width="15.00390625" style="1" customWidth="1"/>
    <col min="5" max="6" width="15.75390625" style="1" customWidth="1"/>
    <col min="7" max="7" width="14.25390625" style="1" customWidth="1"/>
    <col min="8" max="16384" width="9.125" style="1" customWidth="1"/>
  </cols>
  <sheetData>
    <row r="1" spans="3:8" ht="111" customHeight="1">
      <c r="C1" s="4"/>
      <c r="D1" s="28" t="s">
        <v>154</v>
      </c>
      <c r="E1" s="28"/>
      <c r="F1" s="28"/>
      <c r="G1" s="28"/>
      <c r="H1" s="5"/>
    </row>
    <row r="2" ht="12.75" customHeight="1"/>
    <row r="3" ht="3" customHeight="1"/>
    <row r="4" spans="1:7" ht="59.25" customHeight="1">
      <c r="A4" s="29" t="s">
        <v>144</v>
      </c>
      <c r="B4" s="29"/>
      <c r="C4" s="29"/>
      <c r="D4" s="29"/>
      <c r="E4" s="29"/>
      <c r="F4" s="29"/>
      <c r="G4" s="29"/>
    </row>
    <row r="5" spans="1:7" ht="18.75">
      <c r="A5" s="3"/>
      <c r="B5" s="3"/>
      <c r="C5" s="3"/>
      <c r="D5" s="6"/>
      <c r="G5" s="6" t="s">
        <v>6</v>
      </c>
    </row>
    <row r="6" spans="1:7" ht="45" customHeight="1">
      <c r="A6" s="27" t="s">
        <v>2</v>
      </c>
      <c r="B6" s="27"/>
      <c r="C6" s="27"/>
      <c r="D6" s="12" t="s">
        <v>77</v>
      </c>
      <c r="E6" s="12" t="s">
        <v>142</v>
      </c>
      <c r="F6" s="12" t="s">
        <v>143</v>
      </c>
      <c r="G6" s="12" t="s">
        <v>147</v>
      </c>
    </row>
    <row r="7" spans="1:7" s="10" customFormat="1" ht="15.75">
      <c r="A7" s="15" t="s">
        <v>7</v>
      </c>
      <c r="B7" s="15" t="s">
        <v>8</v>
      </c>
      <c r="C7" s="16"/>
      <c r="D7" s="21">
        <f>D8+D53+D61+D65+D78+D90+D93+D115+D118+D123</f>
        <v>45524.5</v>
      </c>
      <c r="E7" s="21">
        <f>E8+E53+E61+E65+E78+E90+E93+E115+E118+E123</f>
        <v>3920</v>
      </c>
      <c r="F7" s="21">
        <f>F8+F53+F61+F65+F78+F90+F93+F115+F118+F123</f>
        <v>49444.50000000001</v>
      </c>
      <c r="G7" s="21">
        <f>G8+G53+G61+G65+G78+G90+G93+G115+G118+G123</f>
        <v>7634.799999999998</v>
      </c>
    </row>
    <row r="8" spans="1:7" s="10" customFormat="1" ht="15.75">
      <c r="A8" s="17" t="s">
        <v>9</v>
      </c>
      <c r="B8" s="17"/>
      <c r="C8" s="18" t="s">
        <v>10</v>
      </c>
      <c r="D8" s="22">
        <f>D9+D12+D16+D42+D45+D47+D49</f>
        <v>6802.399999999999</v>
      </c>
      <c r="E8" s="22">
        <f>E9+E12+E16+E42+E45+E47+E49</f>
        <v>-257.5</v>
      </c>
      <c r="F8" s="22">
        <f>F9+F12+F16+F42+F45+F47+F49</f>
        <v>6544.9</v>
      </c>
      <c r="G8" s="22">
        <f>G9+G12+G16+G42+G45+G47+G49</f>
        <v>4373.599999999999</v>
      </c>
    </row>
    <row r="9" spans="1:7" s="11" customFormat="1" ht="30">
      <c r="A9" s="19" t="s">
        <v>11</v>
      </c>
      <c r="B9" s="19"/>
      <c r="C9" s="20" t="s">
        <v>12</v>
      </c>
      <c r="D9" s="23">
        <f>D10+D11</f>
        <v>1078.1</v>
      </c>
      <c r="E9" s="23">
        <f>E10+E11</f>
        <v>-258.5</v>
      </c>
      <c r="F9" s="23">
        <f>F10+F11</f>
        <v>819.5999999999999</v>
      </c>
      <c r="G9" s="23">
        <f>G10+G11</f>
        <v>589.9000000000001</v>
      </c>
    </row>
    <row r="10" spans="1:7" s="7" customFormat="1" ht="15.75">
      <c r="A10" s="13" t="s">
        <v>11</v>
      </c>
      <c r="B10" s="13" t="s">
        <v>13</v>
      </c>
      <c r="C10" s="14" t="s">
        <v>14</v>
      </c>
      <c r="D10" s="24">
        <v>813.3</v>
      </c>
      <c r="E10" s="25">
        <f>F10-D10</f>
        <v>-200</v>
      </c>
      <c r="F10" s="24">
        <v>613.3</v>
      </c>
      <c r="G10" s="25">
        <v>453.1</v>
      </c>
    </row>
    <row r="11" spans="1:7" s="7" customFormat="1" ht="15.75">
      <c r="A11" s="13" t="s">
        <v>11</v>
      </c>
      <c r="B11" s="13" t="s">
        <v>15</v>
      </c>
      <c r="C11" s="14" t="s">
        <v>16</v>
      </c>
      <c r="D11" s="24">
        <v>264.8</v>
      </c>
      <c r="E11" s="25">
        <f>F11-D11</f>
        <v>-58.5</v>
      </c>
      <c r="F11" s="24">
        <v>206.3</v>
      </c>
      <c r="G11" s="25">
        <v>136.8</v>
      </c>
    </row>
    <row r="12" spans="1:7" s="11" customFormat="1" ht="45">
      <c r="A12" s="19" t="s">
        <v>17</v>
      </c>
      <c r="B12" s="19"/>
      <c r="C12" s="20" t="s">
        <v>18</v>
      </c>
      <c r="D12" s="23">
        <f>D13+D14+D15</f>
        <v>587.1</v>
      </c>
      <c r="E12" s="23">
        <f>E13+E14+E15</f>
        <v>-142</v>
      </c>
      <c r="F12" s="23">
        <f>F13+F14+F15</f>
        <v>445.1</v>
      </c>
      <c r="G12" s="23">
        <f>G13+G14+G15</f>
        <v>300.9</v>
      </c>
    </row>
    <row r="13" spans="1:7" s="7" customFormat="1" ht="15.75">
      <c r="A13" s="13" t="s">
        <v>17</v>
      </c>
      <c r="B13" s="13" t="s">
        <v>13</v>
      </c>
      <c r="C13" s="14" t="s">
        <v>14</v>
      </c>
      <c r="D13" s="24">
        <v>450.5</v>
      </c>
      <c r="E13" s="25">
        <f>F13-D13</f>
        <v>-120</v>
      </c>
      <c r="F13" s="24">
        <v>330.5</v>
      </c>
      <c r="G13" s="25">
        <v>231.1</v>
      </c>
    </row>
    <row r="14" spans="1:7" s="7" customFormat="1" ht="15.75">
      <c r="A14" s="13" t="s">
        <v>17</v>
      </c>
      <c r="B14" s="13" t="s">
        <v>15</v>
      </c>
      <c r="C14" s="14" t="s">
        <v>16</v>
      </c>
      <c r="D14" s="24">
        <v>136.1</v>
      </c>
      <c r="E14" s="25">
        <f>F14-D14</f>
        <v>-22</v>
      </c>
      <c r="F14" s="24">
        <v>114.1</v>
      </c>
      <c r="G14" s="25">
        <v>69.8</v>
      </c>
    </row>
    <row r="15" spans="1:7" s="7" customFormat="1" ht="15.75">
      <c r="A15" s="13" t="s">
        <v>17</v>
      </c>
      <c r="B15" s="13" t="s">
        <v>29</v>
      </c>
      <c r="C15" s="14" t="s">
        <v>30</v>
      </c>
      <c r="D15" s="24">
        <v>0.5</v>
      </c>
      <c r="E15" s="25">
        <f>F15-D15</f>
        <v>0</v>
      </c>
      <c r="F15" s="24">
        <v>0.5</v>
      </c>
      <c r="G15" s="25"/>
    </row>
    <row r="16" spans="1:7" s="11" customFormat="1" ht="45">
      <c r="A16" s="19" t="s">
        <v>19</v>
      </c>
      <c r="B16" s="19"/>
      <c r="C16" s="20" t="s">
        <v>20</v>
      </c>
      <c r="D16" s="23">
        <f>SUM(D17:D41)</f>
        <v>4066.9999999999995</v>
      </c>
      <c r="E16" s="23">
        <f>SUM(E17:E41)</f>
        <v>143</v>
      </c>
      <c r="F16" s="23">
        <f>SUM(F17:F41)</f>
        <v>4210</v>
      </c>
      <c r="G16" s="23">
        <f>SUM(G17:G41)</f>
        <v>2733.099999999999</v>
      </c>
    </row>
    <row r="17" spans="1:7" s="7" customFormat="1" ht="15.75">
      <c r="A17" s="13" t="s">
        <v>19</v>
      </c>
      <c r="B17" s="13" t="s">
        <v>13</v>
      </c>
      <c r="C17" s="14" t="s">
        <v>14</v>
      </c>
      <c r="D17" s="24">
        <v>2095.7</v>
      </c>
      <c r="E17" s="25">
        <f aca="true" t="shared" si="0" ref="E17:E41">F17-D17</f>
        <v>195</v>
      </c>
      <c r="F17" s="24">
        <v>2290.7</v>
      </c>
      <c r="G17" s="25">
        <v>1685.1</v>
      </c>
    </row>
    <row r="18" spans="1:7" s="7" customFormat="1" ht="15.75">
      <c r="A18" s="13" t="s">
        <v>19</v>
      </c>
      <c r="B18" s="13" t="s">
        <v>101</v>
      </c>
      <c r="C18" s="14" t="s">
        <v>102</v>
      </c>
      <c r="D18" s="24">
        <v>25</v>
      </c>
      <c r="E18" s="25">
        <f t="shared" si="0"/>
        <v>-25</v>
      </c>
      <c r="F18" s="24">
        <v>0</v>
      </c>
      <c r="G18" s="25">
        <v>0</v>
      </c>
    </row>
    <row r="19" spans="1:7" s="7" customFormat="1" ht="15.75">
      <c r="A19" s="13" t="s">
        <v>19</v>
      </c>
      <c r="B19" s="13" t="s">
        <v>15</v>
      </c>
      <c r="C19" s="14" t="s">
        <v>16</v>
      </c>
      <c r="D19" s="24">
        <v>675.3</v>
      </c>
      <c r="E19" s="25">
        <f t="shared" si="0"/>
        <v>210</v>
      </c>
      <c r="F19" s="24">
        <v>885.3</v>
      </c>
      <c r="G19" s="25">
        <v>517.8</v>
      </c>
    </row>
    <row r="20" spans="1:7" s="7" customFormat="1" ht="15.75">
      <c r="A20" s="13" t="s">
        <v>19</v>
      </c>
      <c r="B20" s="13" t="s">
        <v>50</v>
      </c>
      <c r="C20" s="14" t="s">
        <v>51</v>
      </c>
      <c r="D20" s="24">
        <v>55</v>
      </c>
      <c r="E20" s="25">
        <f t="shared" si="0"/>
        <v>5</v>
      </c>
      <c r="F20" s="24">
        <v>60</v>
      </c>
      <c r="G20" s="25">
        <v>19.1</v>
      </c>
    </row>
    <row r="21" spans="1:7" s="7" customFormat="1" ht="15.75">
      <c r="A21" s="13" t="s">
        <v>19</v>
      </c>
      <c r="B21" s="13" t="s">
        <v>21</v>
      </c>
      <c r="C21" s="14" t="s">
        <v>22</v>
      </c>
      <c r="D21" s="24">
        <v>702</v>
      </c>
      <c r="E21" s="25">
        <f t="shared" si="0"/>
        <v>-123</v>
      </c>
      <c r="F21" s="24">
        <v>579</v>
      </c>
      <c r="G21" s="25">
        <v>357.5</v>
      </c>
    </row>
    <row r="22" spans="1:7" s="7" customFormat="1" ht="30">
      <c r="A22" s="13" t="s">
        <v>19</v>
      </c>
      <c r="B22" s="13" t="s">
        <v>107</v>
      </c>
      <c r="C22" s="14" t="s">
        <v>108</v>
      </c>
      <c r="D22" s="24">
        <v>0.5</v>
      </c>
      <c r="E22" s="25">
        <f t="shared" si="0"/>
        <v>-0.5</v>
      </c>
      <c r="F22" s="24">
        <v>0</v>
      </c>
      <c r="G22" s="25"/>
    </row>
    <row r="23" spans="1:7" s="7" customFormat="1" ht="15.75">
      <c r="A23" s="13" t="s">
        <v>19</v>
      </c>
      <c r="B23" s="13" t="s">
        <v>87</v>
      </c>
      <c r="C23" s="14" t="s">
        <v>88</v>
      </c>
      <c r="D23" s="24">
        <v>35.2</v>
      </c>
      <c r="E23" s="25">
        <f t="shared" si="0"/>
        <v>-3</v>
      </c>
      <c r="F23" s="24">
        <v>32.2</v>
      </c>
      <c r="G23" s="25">
        <v>32.2</v>
      </c>
    </row>
    <row r="24" spans="1:7" s="7" customFormat="1" ht="15" customHeight="1">
      <c r="A24" s="13" t="s">
        <v>19</v>
      </c>
      <c r="B24" s="13" t="s">
        <v>23</v>
      </c>
      <c r="C24" s="14" t="s">
        <v>0</v>
      </c>
      <c r="D24" s="24">
        <v>62.3</v>
      </c>
      <c r="E24" s="25">
        <f t="shared" si="0"/>
        <v>-22</v>
      </c>
      <c r="F24" s="24">
        <v>40.3</v>
      </c>
      <c r="G24" s="25">
        <v>5</v>
      </c>
    </row>
    <row r="25" spans="1:7" s="7" customFormat="1" ht="35.25" customHeight="1">
      <c r="A25" s="13" t="s">
        <v>19</v>
      </c>
      <c r="B25" s="13" t="s">
        <v>75</v>
      </c>
      <c r="C25" s="14" t="s">
        <v>76</v>
      </c>
      <c r="D25" s="24">
        <v>25.1</v>
      </c>
      <c r="E25" s="25">
        <f t="shared" si="0"/>
        <v>-10.000000000000002</v>
      </c>
      <c r="F25" s="24">
        <v>15.1</v>
      </c>
      <c r="G25" s="25"/>
    </row>
    <row r="26" spans="1:7" s="7" customFormat="1" ht="15.75">
      <c r="A26" s="13" t="s">
        <v>19</v>
      </c>
      <c r="B26" s="13" t="s">
        <v>103</v>
      </c>
      <c r="C26" s="14" t="s">
        <v>104</v>
      </c>
      <c r="D26" s="24">
        <v>1</v>
      </c>
      <c r="E26" s="25">
        <f t="shared" si="0"/>
        <v>-1</v>
      </c>
      <c r="F26" s="24">
        <v>0</v>
      </c>
      <c r="G26" s="25">
        <v>0</v>
      </c>
    </row>
    <row r="27" spans="1:7" s="7" customFormat="1" ht="15.75">
      <c r="A27" s="13" t="s">
        <v>19</v>
      </c>
      <c r="B27" s="13" t="s">
        <v>24</v>
      </c>
      <c r="C27" s="14" t="s">
        <v>25</v>
      </c>
      <c r="D27" s="24">
        <v>15.5</v>
      </c>
      <c r="E27" s="25">
        <f t="shared" si="0"/>
        <v>-5.5</v>
      </c>
      <c r="F27" s="24">
        <v>10</v>
      </c>
      <c r="G27" s="25">
        <v>3</v>
      </c>
    </row>
    <row r="28" spans="1:7" s="7" customFormat="1" ht="15.75">
      <c r="A28" s="13" t="s">
        <v>19</v>
      </c>
      <c r="B28" s="13" t="s">
        <v>78</v>
      </c>
      <c r="C28" s="14" t="s">
        <v>79</v>
      </c>
      <c r="D28" s="24">
        <v>25.6</v>
      </c>
      <c r="E28" s="25">
        <f t="shared" si="0"/>
        <v>-11.000000000000002</v>
      </c>
      <c r="F28" s="24">
        <v>14.6</v>
      </c>
      <c r="G28" s="25">
        <v>5.6</v>
      </c>
    </row>
    <row r="29" spans="1:7" s="7" customFormat="1" ht="15.75">
      <c r="A29" s="13" t="s">
        <v>19</v>
      </c>
      <c r="B29" s="13" t="s">
        <v>89</v>
      </c>
      <c r="C29" s="14" t="s">
        <v>90</v>
      </c>
      <c r="D29" s="24">
        <v>57.6</v>
      </c>
      <c r="E29" s="25">
        <f t="shared" si="0"/>
        <v>0</v>
      </c>
      <c r="F29" s="24">
        <v>57.6</v>
      </c>
      <c r="G29" s="25">
        <v>33.6</v>
      </c>
    </row>
    <row r="30" spans="1:7" s="7" customFormat="1" ht="30">
      <c r="A30" s="13" t="s">
        <v>19</v>
      </c>
      <c r="B30" s="13" t="s">
        <v>91</v>
      </c>
      <c r="C30" s="14" t="s">
        <v>92</v>
      </c>
      <c r="D30" s="24">
        <v>57.6</v>
      </c>
      <c r="E30" s="25">
        <f t="shared" si="0"/>
        <v>0</v>
      </c>
      <c r="F30" s="24">
        <v>57.6</v>
      </c>
      <c r="G30" s="25">
        <v>33.6</v>
      </c>
    </row>
    <row r="31" spans="1:7" s="7" customFormat="1" ht="15.75">
      <c r="A31" s="13" t="s">
        <v>19</v>
      </c>
      <c r="B31" s="13" t="s">
        <v>27</v>
      </c>
      <c r="C31" s="14" t="s">
        <v>28</v>
      </c>
      <c r="D31" s="24">
        <v>3.6</v>
      </c>
      <c r="E31" s="25">
        <f t="shared" si="0"/>
        <v>0</v>
      </c>
      <c r="F31" s="24">
        <v>3.6</v>
      </c>
      <c r="G31" s="25">
        <v>1.8</v>
      </c>
    </row>
    <row r="32" spans="1:7" s="7" customFormat="1" ht="15.75">
      <c r="A32" s="13" t="s">
        <v>19</v>
      </c>
      <c r="B32" s="13" t="s">
        <v>109</v>
      </c>
      <c r="C32" s="14" t="s">
        <v>110</v>
      </c>
      <c r="D32" s="24">
        <v>0.5</v>
      </c>
      <c r="E32" s="25">
        <f t="shared" si="0"/>
        <v>0</v>
      </c>
      <c r="F32" s="24">
        <v>0.5</v>
      </c>
      <c r="G32" s="25"/>
    </row>
    <row r="33" spans="1:7" s="7" customFormat="1" ht="15.75">
      <c r="A33" s="13" t="s">
        <v>19</v>
      </c>
      <c r="B33" s="13" t="s">
        <v>29</v>
      </c>
      <c r="C33" s="14" t="s">
        <v>30</v>
      </c>
      <c r="D33" s="24">
        <v>2.5</v>
      </c>
      <c r="E33" s="25">
        <f t="shared" si="0"/>
        <v>0</v>
      </c>
      <c r="F33" s="24">
        <v>2.5</v>
      </c>
      <c r="G33" s="25">
        <v>0.2</v>
      </c>
    </row>
    <row r="34" spans="1:7" s="7" customFormat="1" ht="15.75">
      <c r="A34" s="13" t="s">
        <v>19</v>
      </c>
      <c r="B34" s="13" t="s">
        <v>111</v>
      </c>
      <c r="C34" s="14" t="s">
        <v>112</v>
      </c>
      <c r="D34" s="24">
        <v>10</v>
      </c>
      <c r="E34" s="25">
        <f t="shared" si="0"/>
        <v>-10</v>
      </c>
      <c r="F34" s="24">
        <v>0</v>
      </c>
      <c r="G34" s="25"/>
    </row>
    <row r="35" spans="1:7" s="7" customFormat="1" ht="15.75">
      <c r="A35" s="13" t="s">
        <v>19</v>
      </c>
      <c r="B35" s="13" t="s">
        <v>93</v>
      </c>
      <c r="C35" s="14" t="s">
        <v>94</v>
      </c>
      <c r="D35" s="24">
        <v>25</v>
      </c>
      <c r="E35" s="25">
        <f t="shared" si="0"/>
        <v>-25</v>
      </c>
      <c r="F35" s="24">
        <v>0</v>
      </c>
      <c r="G35" s="25"/>
    </row>
    <row r="36" spans="1:7" s="7" customFormat="1" ht="15.75">
      <c r="A36" s="13" t="s">
        <v>19</v>
      </c>
      <c r="B36" s="13" t="s">
        <v>95</v>
      </c>
      <c r="C36" s="14" t="s">
        <v>96</v>
      </c>
      <c r="D36" s="24">
        <v>15</v>
      </c>
      <c r="E36" s="25">
        <f t="shared" si="0"/>
        <v>-15</v>
      </c>
      <c r="F36" s="24">
        <v>0</v>
      </c>
      <c r="G36" s="25"/>
    </row>
    <row r="37" spans="1:7" s="7" customFormat="1" ht="15.75">
      <c r="A37" s="13" t="s">
        <v>19</v>
      </c>
      <c r="B37" s="13" t="s">
        <v>97</v>
      </c>
      <c r="C37" s="14" t="s">
        <v>98</v>
      </c>
      <c r="D37" s="24">
        <v>95</v>
      </c>
      <c r="E37" s="25">
        <f t="shared" si="0"/>
        <v>0</v>
      </c>
      <c r="F37" s="24">
        <v>95</v>
      </c>
      <c r="G37" s="25">
        <v>22</v>
      </c>
    </row>
    <row r="38" spans="1:7" s="7" customFormat="1" ht="15.75">
      <c r="A38" s="13" t="s">
        <v>19</v>
      </c>
      <c r="B38" s="13" t="s">
        <v>119</v>
      </c>
      <c r="C38" s="14" t="s">
        <v>120</v>
      </c>
      <c r="D38" s="24">
        <v>20</v>
      </c>
      <c r="E38" s="25">
        <f t="shared" si="0"/>
        <v>10</v>
      </c>
      <c r="F38" s="24">
        <v>30</v>
      </c>
      <c r="G38" s="25">
        <v>6.6</v>
      </c>
    </row>
    <row r="39" spans="1:7" s="7" customFormat="1" ht="15.75">
      <c r="A39" s="13" t="s">
        <v>19</v>
      </c>
      <c r="B39" s="13" t="s">
        <v>31</v>
      </c>
      <c r="C39" s="14" t="s">
        <v>32</v>
      </c>
      <c r="D39" s="24">
        <v>14</v>
      </c>
      <c r="E39" s="25">
        <f t="shared" si="0"/>
        <v>-14</v>
      </c>
      <c r="F39" s="24">
        <v>0</v>
      </c>
      <c r="G39" s="25"/>
    </row>
    <row r="40" spans="1:7" s="7" customFormat="1" ht="15.75">
      <c r="A40" s="13" t="s">
        <v>19</v>
      </c>
      <c r="B40" s="13" t="s">
        <v>44</v>
      </c>
      <c r="C40" s="14" t="s">
        <v>45</v>
      </c>
      <c r="D40" s="24">
        <v>36</v>
      </c>
      <c r="E40" s="25">
        <f t="shared" si="0"/>
        <v>0</v>
      </c>
      <c r="F40" s="24">
        <v>36</v>
      </c>
      <c r="G40" s="25">
        <v>10</v>
      </c>
    </row>
    <row r="41" spans="1:7" s="11" customFormat="1" ht="15.75">
      <c r="A41" s="13" t="s">
        <v>19</v>
      </c>
      <c r="B41" s="13" t="s">
        <v>33</v>
      </c>
      <c r="C41" s="14" t="s">
        <v>34</v>
      </c>
      <c r="D41" s="24">
        <v>12</v>
      </c>
      <c r="E41" s="25">
        <f t="shared" si="0"/>
        <v>-12</v>
      </c>
      <c r="F41" s="24">
        <v>0</v>
      </c>
      <c r="G41" s="25"/>
    </row>
    <row r="42" spans="1:7" s="7" customFormat="1" ht="30">
      <c r="A42" s="19" t="s">
        <v>35</v>
      </c>
      <c r="B42" s="19"/>
      <c r="C42" s="20" t="s">
        <v>36</v>
      </c>
      <c r="D42" s="23">
        <f>D43+D44</f>
        <v>719.8</v>
      </c>
      <c r="E42" s="23">
        <f>E43+E44</f>
        <v>0</v>
      </c>
      <c r="F42" s="23">
        <f>F43+F44</f>
        <v>719.8</v>
      </c>
      <c r="G42" s="23">
        <f>G43+G44</f>
        <v>415.5</v>
      </c>
    </row>
    <row r="43" spans="1:7" s="7" customFormat="1" ht="30">
      <c r="A43" s="13" t="s">
        <v>35</v>
      </c>
      <c r="B43" s="13" t="s">
        <v>37</v>
      </c>
      <c r="C43" s="14" t="s">
        <v>80</v>
      </c>
      <c r="D43" s="24">
        <v>666.3</v>
      </c>
      <c r="E43" s="25">
        <f>F43-D43</f>
        <v>0</v>
      </c>
      <c r="F43" s="24">
        <v>666.3</v>
      </c>
      <c r="G43" s="25">
        <v>388.7</v>
      </c>
    </row>
    <row r="44" spans="1:7" s="11" customFormat="1" ht="15.75">
      <c r="A44" s="13" t="s">
        <v>35</v>
      </c>
      <c r="B44" s="13" t="s">
        <v>38</v>
      </c>
      <c r="C44" s="14" t="s">
        <v>39</v>
      </c>
      <c r="D44" s="24">
        <v>53.5</v>
      </c>
      <c r="E44" s="25">
        <f>F44-D44</f>
        <v>0</v>
      </c>
      <c r="F44" s="24">
        <v>53.5</v>
      </c>
      <c r="G44" s="25">
        <v>26.8</v>
      </c>
    </row>
    <row r="45" spans="1:7" s="7" customFormat="1" ht="15.75">
      <c r="A45" s="19" t="s">
        <v>81</v>
      </c>
      <c r="B45" s="19"/>
      <c r="C45" s="20" t="s">
        <v>82</v>
      </c>
      <c r="D45" s="23">
        <f>D46</f>
        <v>325.2</v>
      </c>
      <c r="E45" s="23">
        <f>E46</f>
        <v>0</v>
      </c>
      <c r="F45" s="23">
        <f>F46</f>
        <v>325.2</v>
      </c>
      <c r="G45" s="23">
        <f>G46</f>
        <v>325.2</v>
      </c>
    </row>
    <row r="46" spans="1:7" s="11" customFormat="1" ht="15.75">
      <c r="A46" s="13" t="s">
        <v>81</v>
      </c>
      <c r="B46" s="13" t="s">
        <v>26</v>
      </c>
      <c r="C46" s="14" t="s">
        <v>1</v>
      </c>
      <c r="D46" s="24">
        <v>325.2</v>
      </c>
      <c r="E46" s="25">
        <f>F46-D46</f>
        <v>0</v>
      </c>
      <c r="F46" s="24">
        <v>325.2</v>
      </c>
      <c r="G46" s="25">
        <v>325.2</v>
      </c>
    </row>
    <row r="47" spans="1:7" s="7" customFormat="1" ht="15.75">
      <c r="A47" s="19" t="s">
        <v>40</v>
      </c>
      <c r="B47" s="19"/>
      <c r="C47" s="20" t="s">
        <v>41</v>
      </c>
      <c r="D47" s="23">
        <f>D48</f>
        <v>10</v>
      </c>
      <c r="E47" s="23">
        <f>E48</f>
        <v>0</v>
      </c>
      <c r="F47" s="23">
        <f>F48</f>
        <v>10</v>
      </c>
      <c r="G47" s="23">
        <f>G48</f>
        <v>0</v>
      </c>
    </row>
    <row r="48" spans="1:7" s="11" customFormat="1" ht="15.75">
      <c r="A48" s="13" t="s">
        <v>40</v>
      </c>
      <c r="B48" s="13" t="s">
        <v>26</v>
      </c>
      <c r="C48" s="14" t="s">
        <v>1</v>
      </c>
      <c r="D48" s="24">
        <v>10</v>
      </c>
      <c r="E48" s="25">
        <f>F48-D48</f>
        <v>0</v>
      </c>
      <c r="F48" s="24">
        <v>10</v>
      </c>
      <c r="G48" s="25"/>
    </row>
    <row r="49" spans="1:7" s="7" customFormat="1" ht="15.75">
      <c r="A49" s="19" t="s">
        <v>42</v>
      </c>
      <c r="B49" s="19"/>
      <c r="C49" s="20" t="s">
        <v>43</v>
      </c>
      <c r="D49" s="23">
        <f>D50+D51+D52</f>
        <v>15.2</v>
      </c>
      <c r="E49" s="23">
        <f>E50+E51+E52</f>
        <v>-4.440892098500626E-16</v>
      </c>
      <c r="F49" s="23">
        <f>F50+F51+F52</f>
        <v>15.2</v>
      </c>
      <c r="G49" s="23">
        <f>G50+G51+G52</f>
        <v>9</v>
      </c>
    </row>
    <row r="50" spans="1:7" s="7" customFormat="1" ht="15.75">
      <c r="A50" s="13" t="s">
        <v>42</v>
      </c>
      <c r="B50" s="13" t="s">
        <v>27</v>
      </c>
      <c r="C50" s="14" t="s">
        <v>28</v>
      </c>
      <c r="D50" s="24">
        <v>10.8</v>
      </c>
      <c r="E50" s="25">
        <f>F50-D50</f>
        <v>0.09999999999999964</v>
      </c>
      <c r="F50" s="24">
        <v>10.9</v>
      </c>
      <c r="G50" s="25">
        <v>5.4</v>
      </c>
    </row>
    <row r="51" spans="1:7" s="7" customFormat="1" ht="14.25" customHeight="1">
      <c r="A51" s="13" t="s">
        <v>42</v>
      </c>
      <c r="B51" s="13" t="s">
        <v>99</v>
      </c>
      <c r="C51" s="14" t="s">
        <v>100</v>
      </c>
      <c r="D51" s="24">
        <v>3.7</v>
      </c>
      <c r="E51" s="25">
        <f>F51-D51</f>
        <v>-0.10000000000000009</v>
      </c>
      <c r="F51" s="24">
        <v>3.6</v>
      </c>
      <c r="G51" s="25">
        <v>3.6</v>
      </c>
    </row>
    <row r="52" spans="1:7" s="10" customFormat="1" ht="15.75">
      <c r="A52" s="13" t="s">
        <v>42</v>
      </c>
      <c r="B52" s="13" t="s">
        <v>44</v>
      </c>
      <c r="C52" s="14" t="s">
        <v>45</v>
      </c>
      <c r="D52" s="24">
        <v>0.7</v>
      </c>
      <c r="E52" s="25">
        <f>F52-D52</f>
        <v>0</v>
      </c>
      <c r="F52" s="24">
        <v>0.7</v>
      </c>
      <c r="G52" s="25"/>
    </row>
    <row r="53" spans="1:7" s="11" customFormat="1" ht="15.75">
      <c r="A53" s="17" t="s">
        <v>46</v>
      </c>
      <c r="B53" s="17"/>
      <c r="C53" s="18" t="s">
        <v>47</v>
      </c>
      <c r="D53" s="21">
        <f>D54</f>
        <v>252.9</v>
      </c>
      <c r="E53" s="21">
        <f>E54</f>
        <v>-1.4210854715202004E-14</v>
      </c>
      <c r="F53" s="21">
        <f>F54</f>
        <v>252.89999999999998</v>
      </c>
      <c r="G53" s="21">
        <f>G54</f>
        <v>144.2</v>
      </c>
    </row>
    <row r="54" spans="1:7" s="7" customFormat="1" ht="15.75">
      <c r="A54" s="19" t="s">
        <v>48</v>
      </c>
      <c r="B54" s="19"/>
      <c r="C54" s="20" t="s">
        <v>49</v>
      </c>
      <c r="D54" s="23">
        <f>SUM(D55:D60)</f>
        <v>252.9</v>
      </c>
      <c r="E54" s="23">
        <f>SUM(E55:E60)</f>
        <v>-1.4210854715202004E-14</v>
      </c>
      <c r="F54" s="23">
        <f>SUM(F55:F60)</f>
        <v>252.89999999999998</v>
      </c>
      <c r="G54" s="23">
        <f>SUM(G55:G60)</f>
        <v>144.2</v>
      </c>
    </row>
    <row r="55" spans="1:7" s="7" customFormat="1" ht="15.75">
      <c r="A55" s="13" t="s">
        <v>48</v>
      </c>
      <c r="B55" s="13" t="s">
        <v>13</v>
      </c>
      <c r="C55" s="14" t="s">
        <v>14</v>
      </c>
      <c r="D55" s="24">
        <v>178.9</v>
      </c>
      <c r="E55" s="25">
        <f aca="true" t="shared" si="1" ref="E55:E60">F55-D55</f>
        <v>9.199999999999989</v>
      </c>
      <c r="F55" s="24">
        <v>188.1</v>
      </c>
      <c r="G55" s="25">
        <v>120</v>
      </c>
    </row>
    <row r="56" spans="1:7" s="7" customFormat="1" ht="15.75">
      <c r="A56" s="13" t="s">
        <v>48</v>
      </c>
      <c r="B56" s="13" t="s">
        <v>101</v>
      </c>
      <c r="C56" s="14" t="s">
        <v>102</v>
      </c>
      <c r="D56" s="24">
        <v>12</v>
      </c>
      <c r="E56" s="25">
        <f t="shared" si="1"/>
        <v>-12</v>
      </c>
      <c r="F56" s="24">
        <v>0</v>
      </c>
      <c r="G56" s="25"/>
    </row>
    <row r="57" spans="1:7" s="7" customFormat="1" ht="15.75">
      <c r="A57" s="13" t="s">
        <v>48</v>
      </c>
      <c r="B57" s="13" t="s">
        <v>15</v>
      </c>
      <c r="C57" s="14" t="s">
        <v>16</v>
      </c>
      <c r="D57" s="24">
        <v>54</v>
      </c>
      <c r="E57" s="25">
        <f t="shared" si="1"/>
        <v>2.799999999999997</v>
      </c>
      <c r="F57" s="24">
        <v>56.8</v>
      </c>
      <c r="G57" s="25">
        <v>24.2</v>
      </c>
    </row>
    <row r="58" spans="1:7" s="7" customFormat="1" ht="15.75">
      <c r="A58" s="13" t="s">
        <v>48</v>
      </c>
      <c r="B58" s="13" t="s">
        <v>50</v>
      </c>
      <c r="C58" s="14" t="s">
        <v>51</v>
      </c>
      <c r="D58" s="24">
        <v>8</v>
      </c>
      <c r="E58" s="25">
        <f t="shared" si="1"/>
        <v>0</v>
      </c>
      <c r="F58" s="24">
        <v>8</v>
      </c>
      <c r="G58" s="25"/>
    </row>
    <row r="59" spans="1:7" s="7" customFormat="1" ht="15.75">
      <c r="A59" s="13" t="s">
        <v>48</v>
      </c>
      <c r="B59" s="13" t="s">
        <v>97</v>
      </c>
      <c r="C59" s="14" t="s">
        <v>98</v>
      </c>
      <c r="D59" s="24">
        <v>0</v>
      </c>
      <c r="E59" s="25">
        <f t="shared" si="1"/>
        <v>0</v>
      </c>
      <c r="F59" s="24">
        <v>0</v>
      </c>
      <c r="G59" s="25"/>
    </row>
    <row r="60" spans="1:7" s="10" customFormat="1" ht="15.75">
      <c r="A60" s="13" t="s">
        <v>48</v>
      </c>
      <c r="B60" s="13" t="s">
        <v>44</v>
      </c>
      <c r="C60" s="14" t="s">
        <v>45</v>
      </c>
      <c r="D60" s="24">
        <v>0</v>
      </c>
      <c r="E60" s="25">
        <f t="shared" si="1"/>
        <v>0</v>
      </c>
      <c r="F60" s="24">
        <v>0</v>
      </c>
      <c r="G60" s="25"/>
    </row>
    <row r="61" spans="1:7" s="11" customFormat="1" ht="30">
      <c r="A61" s="17" t="s">
        <v>121</v>
      </c>
      <c r="B61" s="17"/>
      <c r="C61" s="18" t="s">
        <v>122</v>
      </c>
      <c r="D61" s="21">
        <f>D62</f>
        <v>10</v>
      </c>
      <c r="E61" s="21">
        <f>E62</f>
        <v>-10</v>
      </c>
      <c r="F61" s="21">
        <f>F62</f>
        <v>0</v>
      </c>
      <c r="G61" s="21">
        <f>G62</f>
        <v>0</v>
      </c>
    </row>
    <row r="62" spans="1:7" s="7" customFormat="1" ht="30">
      <c r="A62" s="19" t="s">
        <v>123</v>
      </c>
      <c r="B62" s="19"/>
      <c r="C62" s="20" t="s">
        <v>124</v>
      </c>
      <c r="D62" s="23">
        <f>D63+D64</f>
        <v>10</v>
      </c>
      <c r="E62" s="23">
        <f>E63+E64</f>
        <v>-10</v>
      </c>
      <c r="F62" s="23">
        <f>F63+F64</f>
        <v>0</v>
      </c>
      <c r="G62" s="23">
        <f>G63+G64</f>
        <v>0</v>
      </c>
    </row>
    <row r="63" spans="1:7" s="7" customFormat="1" ht="15.75">
      <c r="A63" s="13" t="s">
        <v>123</v>
      </c>
      <c r="B63" s="13" t="s">
        <v>95</v>
      </c>
      <c r="C63" s="14" t="s">
        <v>96</v>
      </c>
      <c r="D63" s="24">
        <v>5</v>
      </c>
      <c r="E63" s="25">
        <f>F63-D63</f>
        <v>-5</v>
      </c>
      <c r="F63" s="24">
        <v>0</v>
      </c>
      <c r="G63" s="25"/>
    </row>
    <row r="64" spans="1:7" s="7" customFormat="1" ht="15.75">
      <c r="A64" s="13" t="s">
        <v>123</v>
      </c>
      <c r="B64" s="13" t="s">
        <v>33</v>
      </c>
      <c r="C64" s="14" t="s">
        <v>34</v>
      </c>
      <c r="D64" s="24">
        <v>5</v>
      </c>
      <c r="E64" s="25">
        <f>F64-D64</f>
        <v>-5</v>
      </c>
      <c r="F64" s="24">
        <v>0</v>
      </c>
      <c r="G64" s="25"/>
    </row>
    <row r="65" spans="1:7" s="11" customFormat="1" ht="15.75">
      <c r="A65" s="17" t="s">
        <v>52</v>
      </c>
      <c r="B65" s="17"/>
      <c r="C65" s="18" t="s">
        <v>53</v>
      </c>
      <c r="D65" s="21">
        <f>D66+D70</f>
        <v>1385.3000000000002</v>
      </c>
      <c r="E65" s="21">
        <f>E66+E70</f>
        <v>0</v>
      </c>
      <c r="F65" s="21">
        <f>F66+F70</f>
        <v>1385.3000000000002</v>
      </c>
      <c r="G65" s="21">
        <f>G66+G70</f>
        <v>279.7</v>
      </c>
    </row>
    <row r="66" spans="1:7" s="7" customFormat="1" ht="15.75">
      <c r="A66" s="19" t="s">
        <v>54</v>
      </c>
      <c r="B66" s="19"/>
      <c r="C66" s="20" t="s">
        <v>55</v>
      </c>
      <c r="D66" s="23">
        <f>SUM(D67:D69)</f>
        <v>84.9</v>
      </c>
      <c r="E66" s="23">
        <f>SUM(E67:E69)</f>
        <v>0</v>
      </c>
      <c r="F66" s="23">
        <f>SUM(F67:F69)</f>
        <v>84.9</v>
      </c>
      <c r="G66" s="23">
        <f>SUM(G67:G69)</f>
        <v>24.299999999999997</v>
      </c>
    </row>
    <row r="67" spans="1:7" s="7" customFormat="1" ht="15.75">
      <c r="A67" s="13" t="s">
        <v>54</v>
      </c>
      <c r="B67" s="13" t="s">
        <v>13</v>
      </c>
      <c r="C67" s="14" t="s">
        <v>14</v>
      </c>
      <c r="D67" s="24">
        <v>62.1</v>
      </c>
      <c r="E67" s="25">
        <f>F67-D67</f>
        <v>0</v>
      </c>
      <c r="F67" s="24">
        <v>62.1</v>
      </c>
      <c r="G67" s="25">
        <v>18.7</v>
      </c>
    </row>
    <row r="68" spans="1:7" s="10" customFormat="1" ht="15.75">
      <c r="A68" s="13" t="s">
        <v>54</v>
      </c>
      <c r="B68" s="13" t="s">
        <v>15</v>
      </c>
      <c r="C68" s="14" t="s">
        <v>16</v>
      </c>
      <c r="D68" s="24">
        <v>18.8</v>
      </c>
      <c r="E68" s="25">
        <f>F68-D68</f>
        <v>0</v>
      </c>
      <c r="F68" s="24">
        <v>18.8</v>
      </c>
      <c r="G68" s="25">
        <v>5.6</v>
      </c>
    </row>
    <row r="69" spans="1:7" s="11" customFormat="1" ht="15.75">
      <c r="A69" s="13" t="s">
        <v>54</v>
      </c>
      <c r="B69" s="13" t="s">
        <v>44</v>
      </c>
      <c r="C69" s="14" t="s">
        <v>45</v>
      </c>
      <c r="D69" s="24">
        <v>4</v>
      </c>
      <c r="E69" s="25">
        <f>F69-D69</f>
        <v>0</v>
      </c>
      <c r="F69" s="24">
        <v>4</v>
      </c>
      <c r="G69" s="25"/>
    </row>
    <row r="70" spans="1:7" s="7" customFormat="1" ht="15.75">
      <c r="A70" s="19" t="s">
        <v>5</v>
      </c>
      <c r="B70" s="19"/>
      <c r="C70" s="20" t="s">
        <v>56</v>
      </c>
      <c r="D70" s="23">
        <f>SUM(D71:D77)</f>
        <v>1300.4</v>
      </c>
      <c r="E70" s="23">
        <f>SUM(E71:E77)</f>
        <v>0</v>
      </c>
      <c r="F70" s="23">
        <f>SUM(F71:F77)</f>
        <v>1300.4</v>
      </c>
      <c r="G70" s="23">
        <f>SUM(G71:G77)</f>
        <v>255.4</v>
      </c>
    </row>
    <row r="71" spans="1:7" s="7" customFormat="1" ht="15.75">
      <c r="A71" s="13" t="s">
        <v>5</v>
      </c>
      <c r="B71" s="13" t="s">
        <v>21</v>
      </c>
      <c r="C71" s="14" t="s">
        <v>22</v>
      </c>
      <c r="D71" s="24">
        <v>600</v>
      </c>
      <c r="E71" s="25">
        <f aca="true" t="shared" si="2" ref="E71:E77">F71-D71</f>
        <v>0</v>
      </c>
      <c r="F71" s="24">
        <v>600</v>
      </c>
      <c r="G71" s="25">
        <v>255.4</v>
      </c>
    </row>
    <row r="72" spans="1:7" s="7" customFormat="1" ht="15.75">
      <c r="A72" s="13" t="s">
        <v>5</v>
      </c>
      <c r="B72" s="13" t="s">
        <v>23</v>
      </c>
      <c r="C72" s="14" t="s">
        <v>0</v>
      </c>
      <c r="D72" s="24">
        <v>420.4</v>
      </c>
      <c r="E72" s="25">
        <f t="shared" si="2"/>
        <v>0</v>
      </c>
      <c r="F72" s="24">
        <v>420.4</v>
      </c>
      <c r="G72" s="25"/>
    </row>
    <row r="73" spans="1:7" s="7" customFormat="1" ht="15.75">
      <c r="A73" s="13" t="s">
        <v>5</v>
      </c>
      <c r="B73" s="13" t="s">
        <v>125</v>
      </c>
      <c r="C73" s="14" t="s">
        <v>126</v>
      </c>
      <c r="D73" s="24">
        <v>50</v>
      </c>
      <c r="E73" s="25">
        <f t="shared" si="2"/>
        <v>-10</v>
      </c>
      <c r="F73" s="24">
        <v>40</v>
      </c>
      <c r="G73" s="25"/>
    </row>
    <row r="74" spans="1:7" s="7" customFormat="1" ht="15.75">
      <c r="A74" s="13" t="s">
        <v>5</v>
      </c>
      <c r="B74" s="13" t="s">
        <v>24</v>
      </c>
      <c r="C74" s="14" t="s">
        <v>25</v>
      </c>
      <c r="D74" s="24">
        <v>60</v>
      </c>
      <c r="E74" s="25">
        <f t="shared" si="2"/>
        <v>-40</v>
      </c>
      <c r="F74" s="24">
        <v>20</v>
      </c>
      <c r="G74" s="25"/>
    </row>
    <row r="75" spans="1:7" s="10" customFormat="1" ht="15.75">
      <c r="A75" s="13" t="s">
        <v>5</v>
      </c>
      <c r="B75" s="13" t="s">
        <v>93</v>
      </c>
      <c r="C75" s="14" t="s">
        <v>94</v>
      </c>
      <c r="D75" s="24">
        <v>80</v>
      </c>
      <c r="E75" s="25">
        <f t="shared" si="2"/>
        <v>10</v>
      </c>
      <c r="F75" s="24">
        <v>90</v>
      </c>
      <c r="G75" s="25"/>
    </row>
    <row r="76" spans="1:7" s="11" customFormat="1" ht="15.75">
      <c r="A76" s="13" t="s">
        <v>5</v>
      </c>
      <c r="B76" s="13" t="s">
        <v>127</v>
      </c>
      <c r="C76" s="14" t="s">
        <v>128</v>
      </c>
      <c r="D76" s="24">
        <v>50</v>
      </c>
      <c r="E76" s="25">
        <f t="shared" si="2"/>
        <v>40</v>
      </c>
      <c r="F76" s="24">
        <v>90</v>
      </c>
      <c r="G76" s="25"/>
    </row>
    <row r="77" spans="1:7" s="7" customFormat="1" ht="15.75">
      <c r="A77" s="13" t="s">
        <v>5</v>
      </c>
      <c r="B77" s="13" t="s">
        <v>33</v>
      </c>
      <c r="C77" s="14" t="s">
        <v>34</v>
      </c>
      <c r="D77" s="24">
        <v>40</v>
      </c>
      <c r="E77" s="25">
        <f t="shared" si="2"/>
        <v>0</v>
      </c>
      <c r="F77" s="24">
        <v>40</v>
      </c>
      <c r="G77" s="25"/>
    </row>
    <row r="78" spans="1:7" s="10" customFormat="1" ht="15.75">
      <c r="A78" s="17" t="s">
        <v>57</v>
      </c>
      <c r="B78" s="17"/>
      <c r="C78" s="18" t="s">
        <v>58</v>
      </c>
      <c r="D78" s="21">
        <f>D79+D84</f>
        <v>32263.3</v>
      </c>
      <c r="E78" s="21">
        <f>E79+E84</f>
        <v>3981</v>
      </c>
      <c r="F78" s="21">
        <f>F79+F84</f>
        <v>36244.3</v>
      </c>
      <c r="G78" s="21">
        <f>G79+G84</f>
        <v>0</v>
      </c>
    </row>
    <row r="79" spans="1:7" s="11" customFormat="1" ht="15.75">
      <c r="A79" s="19" t="s">
        <v>129</v>
      </c>
      <c r="B79" s="19"/>
      <c r="C79" s="20" t="s">
        <v>130</v>
      </c>
      <c r="D79" s="23">
        <f>D80+D83+D81+D82</f>
        <v>32222.3</v>
      </c>
      <c r="E79" s="23">
        <f>E80+E83+E81+E82</f>
        <v>4012</v>
      </c>
      <c r="F79" s="23">
        <f>F80+F83+F81+F82</f>
        <v>36234.3</v>
      </c>
      <c r="G79" s="23">
        <f>G80+G83+G81+G82</f>
        <v>0</v>
      </c>
    </row>
    <row r="80" spans="1:7" s="26" customFormat="1" ht="15">
      <c r="A80" s="13" t="s">
        <v>129</v>
      </c>
      <c r="B80" s="13" t="s">
        <v>87</v>
      </c>
      <c r="C80" s="14" t="s">
        <v>88</v>
      </c>
      <c r="D80" s="24">
        <v>2500</v>
      </c>
      <c r="E80" s="25">
        <f>F80-D80</f>
        <v>0</v>
      </c>
      <c r="F80" s="24">
        <v>2500</v>
      </c>
      <c r="G80" s="25"/>
    </row>
    <row r="81" spans="1:7" s="26" customFormat="1" ht="45">
      <c r="A81" s="13" t="s">
        <v>129</v>
      </c>
      <c r="B81" s="13" t="s">
        <v>138</v>
      </c>
      <c r="C81" s="14" t="s">
        <v>139</v>
      </c>
      <c r="D81" s="24">
        <v>0</v>
      </c>
      <c r="E81" s="25">
        <f>F81-D81</f>
        <v>4000</v>
      </c>
      <c r="F81" s="24">
        <v>4000</v>
      </c>
      <c r="G81" s="25"/>
    </row>
    <row r="82" spans="1:7" s="26" customFormat="1" ht="15">
      <c r="A82" s="13" t="s">
        <v>129</v>
      </c>
      <c r="B82" s="13" t="s">
        <v>148</v>
      </c>
      <c r="C82" s="14" t="s">
        <v>149</v>
      </c>
      <c r="D82" s="24">
        <v>0</v>
      </c>
      <c r="E82" s="25">
        <f>F82-D82</f>
        <v>12</v>
      </c>
      <c r="F82" s="24">
        <v>12</v>
      </c>
      <c r="G82" s="25"/>
    </row>
    <row r="83" spans="1:7" s="26" customFormat="1" ht="15">
      <c r="A83" s="13" t="s">
        <v>129</v>
      </c>
      <c r="B83" s="13" t="s">
        <v>131</v>
      </c>
      <c r="C83" s="14" t="s">
        <v>132</v>
      </c>
      <c r="D83" s="24">
        <v>29722.3</v>
      </c>
      <c r="E83" s="25">
        <f>F83-D83</f>
        <v>0</v>
      </c>
      <c r="F83" s="24">
        <v>29722.3</v>
      </c>
      <c r="G83" s="25"/>
    </row>
    <row r="84" spans="1:7" s="7" customFormat="1" ht="15.75">
      <c r="A84" s="19" t="s">
        <v>59</v>
      </c>
      <c r="B84" s="19"/>
      <c r="C84" s="20" t="s">
        <v>3</v>
      </c>
      <c r="D84" s="23">
        <f>SUM(D85:D89)</f>
        <v>41</v>
      </c>
      <c r="E84" s="23">
        <f>SUM(E85:E89)</f>
        <v>-31</v>
      </c>
      <c r="F84" s="23">
        <f>SUM(F85:F89)</f>
        <v>10</v>
      </c>
      <c r="G84" s="23">
        <f>SUM(G85:G89)</f>
        <v>0</v>
      </c>
    </row>
    <row r="85" spans="1:7" s="7" customFormat="1" ht="15.75">
      <c r="A85" s="13" t="s">
        <v>59</v>
      </c>
      <c r="B85" s="13" t="s">
        <v>23</v>
      </c>
      <c r="C85" s="14" t="s">
        <v>0</v>
      </c>
      <c r="D85" s="24">
        <v>10</v>
      </c>
      <c r="E85" s="25">
        <f>F85-D85</f>
        <v>0</v>
      </c>
      <c r="F85" s="24">
        <v>10</v>
      </c>
      <c r="G85" s="25"/>
    </row>
    <row r="86" spans="1:7" s="7" customFormat="1" ht="15.75">
      <c r="A86" s="13" t="s">
        <v>59</v>
      </c>
      <c r="B86" s="13" t="s">
        <v>113</v>
      </c>
      <c r="C86" s="14" t="s">
        <v>114</v>
      </c>
      <c r="D86" s="24">
        <v>1</v>
      </c>
      <c r="E86" s="25">
        <f>F86-D86</f>
        <v>-1</v>
      </c>
      <c r="F86" s="24">
        <v>0</v>
      </c>
      <c r="G86" s="25"/>
    </row>
    <row r="87" spans="1:7" s="7" customFormat="1" ht="15.75">
      <c r="A87" s="13" t="s">
        <v>59</v>
      </c>
      <c r="B87" s="13" t="s">
        <v>93</v>
      </c>
      <c r="C87" s="14" t="s">
        <v>94</v>
      </c>
      <c r="D87" s="24">
        <v>10</v>
      </c>
      <c r="E87" s="25">
        <f>F87-D87</f>
        <v>-10</v>
      </c>
      <c r="F87" s="24">
        <v>0</v>
      </c>
      <c r="G87" s="25"/>
    </row>
    <row r="88" spans="1:7" s="7" customFormat="1" ht="15.75">
      <c r="A88" s="13" t="s">
        <v>59</v>
      </c>
      <c r="B88" s="13" t="s">
        <v>95</v>
      </c>
      <c r="C88" s="14" t="s">
        <v>96</v>
      </c>
      <c r="D88" s="24">
        <v>10</v>
      </c>
      <c r="E88" s="25">
        <f>F88-D88</f>
        <v>-10</v>
      </c>
      <c r="F88" s="24">
        <v>0</v>
      </c>
      <c r="G88" s="25"/>
    </row>
    <row r="89" spans="1:7" s="7" customFormat="1" ht="15.75">
      <c r="A89" s="13" t="s">
        <v>59</v>
      </c>
      <c r="B89" s="13" t="s">
        <v>33</v>
      </c>
      <c r="C89" s="14" t="s">
        <v>34</v>
      </c>
      <c r="D89" s="24">
        <v>10</v>
      </c>
      <c r="E89" s="25">
        <f>F89-D89</f>
        <v>-10</v>
      </c>
      <c r="F89" s="24">
        <v>0</v>
      </c>
      <c r="G89" s="25"/>
    </row>
    <row r="90" spans="1:7" s="7" customFormat="1" ht="15.75">
      <c r="A90" s="17" t="s">
        <v>83</v>
      </c>
      <c r="B90" s="17"/>
      <c r="C90" s="18" t="s">
        <v>84</v>
      </c>
      <c r="D90" s="21">
        <f aca="true" t="shared" si="3" ref="D90:G91">D91</f>
        <v>17.9</v>
      </c>
      <c r="E90" s="21">
        <f t="shared" si="3"/>
        <v>0</v>
      </c>
      <c r="F90" s="21">
        <f t="shared" si="3"/>
        <v>17.9</v>
      </c>
      <c r="G90" s="21">
        <f t="shared" si="3"/>
        <v>17.9</v>
      </c>
    </row>
    <row r="91" spans="1:7" s="7" customFormat="1" ht="15.75">
      <c r="A91" s="19" t="s">
        <v>85</v>
      </c>
      <c r="B91" s="19"/>
      <c r="C91" s="20" t="s">
        <v>86</v>
      </c>
      <c r="D91" s="23">
        <f t="shared" si="3"/>
        <v>17.9</v>
      </c>
      <c r="E91" s="23">
        <f t="shared" si="3"/>
        <v>0</v>
      </c>
      <c r="F91" s="23">
        <f t="shared" si="3"/>
        <v>17.9</v>
      </c>
      <c r="G91" s="23">
        <f t="shared" si="3"/>
        <v>17.9</v>
      </c>
    </row>
    <row r="92" spans="1:7" s="7" customFormat="1" ht="30">
      <c r="A92" s="13" t="s">
        <v>85</v>
      </c>
      <c r="B92" s="13" t="s">
        <v>75</v>
      </c>
      <c r="C92" s="14" t="s">
        <v>76</v>
      </c>
      <c r="D92" s="24">
        <v>17.9</v>
      </c>
      <c r="E92" s="25">
        <f>F92-D92</f>
        <v>0</v>
      </c>
      <c r="F92" s="24">
        <v>17.9</v>
      </c>
      <c r="G92" s="25">
        <v>17.9</v>
      </c>
    </row>
    <row r="93" spans="1:7" s="7" customFormat="1" ht="15.75">
      <c r="A93" s="17" t="s">
        <v>60</v>
      </c>
      <c r="B93" s="17"/>
      <c r="C93" s="18" t="s">
        <v>61</v>
      </c>
      <c r="D93" s="21">
        <f>D94</f>
        <v>4533.4</v>
      </c>
      <c r="E93" s="21">
        <f>E94</f>
        <v>256.5</v>
      </c>
      <c r="F93" s="21">
        <f>F94</f>
        <v>4789.900000000001</v>
      </c>
      <c r="G93" s="21">
        <f>G94</f>
        <v>2819.2</v>
      </c>
    </row>
    <row r="94" spans="1:7" s="7" customFormat="1" ht="15.75">
      <c r="A94" s="19" t="s">
        <v>62</v>
      </c>
      <c r="B94" s="19"/>
      <c r="C94" s="20" t="s">
        <v>63</v>
      </c>
      <c r="D94" s="23">
        <f>SUM(D95:D114)</f>
        <v>4533.4</v>
      </c>
      <c r="E94" s="23">
        <f>SUM(E95:E114)</f>
        <v>256.5</v>
      </c>
      <c r="F94" s="23">
        <f>SUM(F95:F114)</f>
        <v>4789.900000000001</v>
      </c>
      <c r="G94" s="23">
        <f>SUM(G95:G114)</f>
        <v>2819.2</v>
      </c>
    </row>
    <row r="95" spans="1:7" s="7" customFormat="1" ht="15.75">
      <c r="A95" s="13" t="s">
        <v>62</v>
      </c>
      <c r="B95" s="13" t="s">
        <v>13</v>
      </c>
      <c r="C95" s="14" t="s">
        <v>14</v>
      </c>
      <c r="D95" s="24">
        <v>2076.2</v>
      </c>
      <c r="E95" s="25">
        <f aca="true" t="shared" si="4" ref="E95:E114">F95-D95</f>
        <v>380</v>
      </c>
      <c r="F95" s="24">
        <v>2456.2</v>
      </c>
      <c r="G95" s="25">
        <v>1777.6</v>
      </c>
    </row>
    <row r="96" spans="1:7" s="7" customFormat="1" ht="15.75">
      <c r="A96" s="13" t="s">
        <v>62</v>
      </c>
      <c r="B96" s="13" t="s">
        <v>101</v>
      </c>
      <c r="C96" s="14" t="s">
        <v>102</v>
      </c>
      <c r="D96" s="24">
        <v>0.5</v>
      </c>
      <c r="E96" s="25">
        <f t="shared" si="4"/>
        <v>0</v>
      </c>
      <c r="F96" s="24">
        <v>0.5</v>
      </c>
      <c r="G96" s="25"/>
    </row>
    <row r="97" spans="1:7" s="10" customFormat="1" ht="15.75">
      <c r="A97" s="13" t="s">
        <v>62</v>
      </c>
      <c r="B97" s="13" t="s">
        <v>15</v>
      </c>
      <c r="C97" s="14" t="s">
        <v>16</v>
      </c>
      <c r="D97" s="24">
        <v>648.3</v>
      </c>
      <c r="E97" s="25">
        <f t="shared" si="4"/>
        <v>150</v>
      </c>
      <c r="F97" s="24">
        <v>798.3</v>
      </c>
      <c r="G97" s="25">
        <v>501.6</v>
      </c>
    </row>
    <row r="98" spans="1:7" s="11" customFormat="1" ht="15.75">
      <c r="A98" s="13" t="s">
        <v>62</v>
      </c>
      <c r="B98" s="13" t="s">
        <v>50</v>
      </c>
      <c r="C98" s="14" t="s">
        <v>51</v>
      </c>
      <c r="D98" s="24">
        <v>60</v>
      </c>
      <c r="E98" s="25">
        <f t="shared" si="4"/>
        <v>0</v>
      </c>
      <c r="F98" s="24">
        <v>60</v>
      </c>
      <c r="G98" s="25">
        <v>21.7</v>
      </c>
    </row>
    <row r="99" spans="1:7" s="7" customFormat="1" ht="15.75">
      <c r="A99" s="13" t="s">
        <v>62</v>
      </c>
      <c r="B99" s="13" t="s">
        <v>21</v>
      </c>
      <c r="C99" s="14" t="s">
        <v>22</v>
      </c>
      <c r="D99" s="24">
        <v>1026.5</v>
      </c>
      <c r="E99" s="25">
        <f t="shared" si="4"/>
        <v>-287</v>
      </c>
      <c r="F99" s="24">
        <v>739.5</v>
      </c>
      <c r="G99" s="25">
        <v>10.9</v>
      </c>
    </row>
    <row r="100" spans="1:7" s="7" customFormat="1" ht="15.75">
      <c r="A100" s="13" t="s">
        <v>62</v>
      </c>
      <c r="B100" s="13" t="s">
        <v>87</v>
      </c>
      <c r="C100" s="14" t="s">
        <v>88</v>
      </c>
      <c r="D100" s="24">
        <v>95.4</v>
      </c>
      <c r="E100" s="25">
        <f t="shared" si="4"/>
        <v>392.29999999999995</v>
      </c>
      <c r="F100" s="24">
        <v>487.7</v>
      </c>
      <c r="G100" s="25">
        <v>487.7</v>
      </c>
    </row>
    <row r="101" spans="1:7" s="10" customFormat="1" ht="15.75">
      <c r="A101" s="13" t="s">
        <v>62</v>
      </c>
      <c r="B101" s="13" t="s">
        <v>23</v>
      </c>
      <c r="C101" s="14" t="s">
        <v>0</v>
      </c>
      <c r="D101" s="24">
        <v>397.3</v>
      </c>
      <c r="E101" s="25">
        <f t="shared" si="4"/>
        <v>-392.3</v>
      </c>
      <c r="F101" s="24">
        <v>5</v>
      </c>
      <c r="G101" s="25"/>
    </row>
    <row r="102" spans="1:7" s="10" customFormat="1" ht="30">
      <c r="A102" s="13" t="s">
        <v>62</v>
      </c>
      <c r="B102" s="13" t="s">
        <v>75</v>
      </c>
      <c r="C102" s="14" t="s">
        <v>76</v>
      </c>
      <c r="D102" s="24">
        <v>10</v>
      </c>
      <c r="E102" s="25">
        <f t="shared" si="4"/>
        <v>0</v>
      </c>
      <c r="F102" s="24">
        <v>10</v>
      </c>
      <c r="G102" s="25"/>
    </row>
    <row r="103" spans="1:7" s="11" customFormat="1" ht="14.25" customHeight="1">
      <c r="A103" s="13" t="s">
        <v>62</v>
      </c>
      <c r="B103" s="13" t="s">
        <v>103</v>
      </c>
      <c r="C103" s="14" t="s">
        <v>104</v>
      </c>
      <c r="D103" s="24">
        <v>7</v>
      </c>
      <c r="E103" s="25">
        <f t="shared" si="4"/>
        <v>0</v>
      </c>
      <c r="F103" s="24">
        <v>7</v>
      </c>
      <c r="G103" s="25">
        <v>7</v>
      </c>
    </row>
    <row r="104" spans="1:7" s="7" customFormat="1" ht="15" customHeight="1">
      <c r="A104" s="13" t="s">
        <v>62</v>
      </c>
      <c r="B104" s="13" t="s">
        <v>78</v>
      </c>
      <c r="C104" s="14" t="s">
        <v>79</v>
      </c>
      <c r="D104" s="24">
        <v>9</v>
      </c>
      <c r="E104" s="25">
        <f t="shared" si="4"/>
        <v>0</v>
      </c>
      <c r="F104" s="24">
        <v>9</v>
      </c>
      <c r="G104" s="25">
        <v>6.9</v>
      </c>
    </row>
    <row r="105" spans="1:7" s="8" customFormat="1" ht="15.75">
      <c r="A105" s="13" t="s">
        <v>62</v>
      </c>
      <c r="B105" s="13" t="s">
        <v>105</v>
      </c>
      <c r="C105" s="14" t="s">
        <v>106</v>
      </c>
      <c r="D105" s="24">
        <v>30</v>
      </c>
      <c r="E105" s="25">
        <f t="shared" si="4"/>
        <v>0</v>
      </c>
      <c r="F105" s="24">
        <v>30</v>
      </c>
      <c r="G105" s="25"/>
    </row>
    <row r="106" spans="1:7" s="8" customFormat="1" ht="15.75">
      <c r="A106" s="13" t="s">
        <v>62</v>
      </c>
      <c r="B106" s="13" t="s">
        <v>26</v>
      </c>
      <c r="C106" s="14" t="s">
        <v>1</v>
      </c>
      <c r="D106" s="24">
        <v>18.2</v>
      </c>
      <c r="E106" s="25">
        <f t="shared" si="4"/>
        <v>0</v>
      </c>
      <c r="F106" s="24">
        <v>18.2</v>
      </c>
      <c r="G106" s="25"/>
    </row>
    <row r="107" spans="1:7" s="8" customFormat="1" ht="15.75">
      <c r="A107" s="13" t="s">
        <v>62</v>
      </c>
      <c r="B107" s="13" t="s">
        <v>115</v>
      </c>
      <c r="C107" s="14" t="s">
        <v>116</v>
      </c>
      <c r="D107" s="24">
        <v>0.5</v>
      </c>
      <c r="E107" s="25">
        <f t="shared" si="4"/>
        <v>0</v>
      </c>
      <c r="F107" s="24">
        <v>0.5</v>
      </c>
      <c r="G107" s="25"/>
    </row>
    <row r="108" spans="1:7" s="8" customFormat="1" ht="15.75">
      <c r="A108" s="13" t="s">
        <v>62</v>
      </c>
      <c r="B108" s="13" t="s">
        <v>109</v>
      </c>
      <c r="C108" s="14" t="s">
        <v>110</v>
      </c>
      <c r="D108" s="24">
        <v>0.5</v>
      </c>
      <c r="E108" s="25">
        <f t="shared" si="4"/>
        <v>13.6</v>
      </c>
      <c r="F108" s="24">
        <v>14.1</v>
      </c>
      <c r="G108" s="25"/>
    </row>
    <row r="109" spans="1:7" s="9" customFormat="1" ht="15.75">
      <c r="A109" s="13" t="s">
        <v>62</v>
      </c>
      <c r="B109" s="13" t="s">
        <v>29</v>
      </c>
      <c r="C109" s="14" t="s">
        <v>30</v>
      </c>
      <c r="D109" s="24">
        <v>0.5</v>
      </c>
      <c r="E109" s="25">
        <f t="shared" si="4"/>
        <v>0</v>
      </c>
      <c r="F109" s="24">
        <v>0.5</v>
      </c>
      <c r="G109" s="25"/>
    </row>
    <row r="110" spans="1:7" s="9" customFormat="1" ht="15.75">
      <c r="A110" s="13" t="s">
        <v>62</v>
      </c>
      <c r="B110" s="13" t="s">
        <v>133</v>
      </c>
      <c r="C110" s="14" t="s">
        <v>134</v>
      </c>
      <c r="D110" s="24">
        <v>5.9</v>
      </c>
      <c r="E110" s="25">
        <f t="shared" si="4"/>
        <v>-0.10000000000000053</v>
      </c>
      <c r="F110" s="24">
        <v>5.8</v>
      </c>
      <c r="G110" s="25">
        <v>5.8</v>
      </c>
    </row>
    <row r="111" spans="1:7" s="9" customFormat="1" ht="15.75">
      <c r="A111" s="13" t="s">
        <v>62</v>
      </c>
      <c r="B111" s="13" t="s">
        <v>150</v>
      </c>
      <c r="C111" s="14" t="s">
        <v>152</v>
      </c>
      <c r="D111" s="24">
        <v>0</v>
      </c>
      <c r="E111" s="25">
        <f t="shared" si="4"/>
        <v>52.6</v>
      </c>
      <c r="F111" s="24">
        <v>52.6</v>
      </c>
      <c r="G111" s="25"/>
    </row>
    <row r="112" spans="1:7" s="9" customFormat="1" ht="15.75">
      <c r="A112" s="13" t="s">
        <v>62</v>
      </c>
      <c r="B112" s="13" t="s">
        <v>151</v>
      </c>
      <c r="C112" s="14" t="s">
        <v>153</v>
      </c>
      <c r="D112" s="24">
        <v>0</v>
      </c>
      <c r="E112" s="25">
        <f t="shared" si="4"/>
        <v>80</v>
      </c>
      <c r="F112" s="24">
        <v>80</v>
      </c>
      <c r="G112" s="25"/>
    </row>
    <row r="113" spans="1:7" s="9" customFormat="1" ht="15.75">
      <c r="A113" s="13" t="s">
        <v>62</v>
      </c>
      <c r="B113" s="13" t="s">
        <v>117</v>
      </c>
      <c r="C113" s="14" t="s">
        <v>118</v>
      </c>
      <c r="D113" s="24">
        <v>5</v>
      </c>
      <c r="E113" s="25">
        <f t="shared" si="4"/>
        <v>0</v>
      </c>
      <c r="F113" s="24">
        <v>5</v>
      </c>
      <c r="G113" s="25"/>
    </row>
    <row r="114" spans="1:7" s="9" customFormat="1" ht="15.75">
      <c r="A114" s="13" t="s">
        <v>62</v>
      </c>
      <c r="B114" s="13" t="s">
        <v>44</v>
      </c>
      <c r="C114" s="14" t="s">
        <v>45</v>
      </c>
      <c r="D114" s="24">
        <v>142.6</v>
      </c>
      <c r="E114" s="25">
        <f t="shared" si="4"/>
        <v>-132.6</v>
      </c>
      <c r="F114" s="24">
        <v>10</v>
      </c>
      <c r="G114" s="25"/>
    </row>
    <row r="115" spans="1:7" ht="15">
      <c r="A115" s="17" t="s">
        <v>69</v>
      </c>
      <c r="B115" s="17"/>
      <c r="C115" s="18" t="s">
        <v>70</v>
      </c>
      <c r="D115" s="21">
        <f aca="true" t="shared" si="5" ref="D115:G116">D116</f>
        <v>31.5</v>
      </c>
      <c r="E115" s="21">
        <f t="shared" si="5"/>
        <v>0</v>
      </c>
      <c r="F115" s="21">
        <f t="shared" si="5"/>
        <v>31.5</v>
      </c>
      <c r="G115" s="21">
        <f t="shared" si="5"/>
        <v>0</v>
      </c>
    </row>
    <row r="116" spans="1:7" ht="15">
      <c r="A116" s="19" t="s">
        <v>71</v>
      </c>
      <c r="B116" s="19"/>
      <c r="C116" s="20" t="s">
        <v>72</v>
      </c>
      <c r="D116" s="23">
        <f t="shared" si="5"/>
        <v>31.5</v>
      </c>
      <c r="E116" s="23">
        <f t="shared" si="5"/>
        <v>0</v>
      </c>
      <c r="F116" s="23">
        <f t="shared" si="5"/>
        <v>31.5</v>
      </c>
      <c r="G116" s="23">
        <f t="shared" si="5"/>
        <v>0</v>
      </c>
    </row>
    <row r="117" spans="1:7" ht="30">
      <c r="A117" s="13" t="s">
        <v>71</v>
      </c>
      <c r="B117" s="13" t="s">
        <v>73</v>
      </c>
      <c r="C117" s="14" t="s">
        <v>74</v>
      </c>
      <c r="D117" s="24">
        <v>31.5</v>
      </c>
      <c r="E117" s="25">
        <f>F117-D117</f>
        <v>0</v>
      </c>
      <c r="F117" s="24">
        <v>31.5</v>
      </c>
      <c r="G117" s="25"/>
    </row>
    <row r="118" spans="1:7" ht="15">
      <c r="A118" s="17" t="s">
        <v>135</v>
      </c>
      <c r="B118" s="17"/>
      <c r="C118" s="18" t="s">
        <v>136</v>
      </c>
      <c r="D118" s="21">
        <f>D119</f>
        <v>225</v>
      </c>
      <c r="E118" s="21">
        <f>E119</f>
        <v>-50</v>
      </c>
      <c r="F118" s="21">
        <f>F119</f>
        <v>175</v>
      </c>
      <c r="G118" s="21">
        <f>G119</f>
        <v>0</v>
      </c>
    </row>
    <row r="119" spans="1:7" ht="15">
      <c r="A119" s="19" t="s">
        <v>145</v>
      </c>
      <c r="B119" s="19"/>
      <c r="C119" s="20" t="s">
        <v>146</v>
      </c>
      <c r="D119" s="23">
        <f>D120+D121+D122</f>
        <v>225</v>
      </c>
      <c r="E119" s="23">
        <f>E120+E121+E122</f>
        <v>-50</v>
      </c>
      <c r="F119" s="23">
        <f>F120+F121+F122</f>
        <v>175</v>
      </c>
      <c r="G119" s="23">
        <f>G120+G121+G122</f>
        <v>0</v>
      </c>
    </row>
    <row r="120" spans="1:7" ht="45">
      <c r="A120" s="13" t="s">
        <v>145</v>
      </c>
      <c r="B120" s="13" t="s">
        <v>138</v>
      </c>
      <c r="C120" s="14" t="s">
        <v>139</v>
      </c>
      <c r="D120" s="24">
        <v>195</v>
      </c>
      <c r="E120" s="25">
        <f>F120-D120</f>
        <v>-96</v>
      </c>
      <c r="F120" s="24">
        <v>99</v>
      </c>
      <c r="G120" s="25"/>
    </row>
    <row r="121" spans="1:7" ht="15">
      <c r="A121" s="13" t="s">
        <v>137</v>
      </c>
      <c r="B121" s="13" t="s">
        <v>140</v>
      </c>
      <c r="C121" s="14" t="s">
        <v>141</v>
      </c>
      <c r="D121" s="24">
        <v>30</v>
      </c>
      <c r="E121" s="25">
        <f>F121-D121</f>
        <v>0</v>
      </c>
      <c r="F121" s="24">
        <v>30</v>
      </c>
      <c r="G121" s="25"/>
    </row>
    <row r="122" spans="1:7" ht="15">
      <c r="A122" s="13" t="s">
        <v>137</v>
      </c>
      <c r="B122" s="13" t="s">
        <v>148</v>
      </c>
      <c r="C122" s="14" t="s">
        <v>149</v>
      </c>
      <c r="D122" s="24">
        <v>0</v>
      </c>
      <c r="E122" s="25">
        <f>F122-D122</f>
        <v>46</v>
      </c>
      <c r="F122" s="24">
        <v>46</v>
      </c>
      <c r="G122" s="25"/>
    </row>
    <row r="123" spans="1:7" ht="15">
      <c r="A123" s="17" t="s">
        <v>64</v>
      </c>
      <c r="B123" s="17"/>
      <c r="C123" s="18" t="s">
        <v>65</v>
      </c>
      <c r="D123" s="21">
        <f aca="true" t="shared" si="6" ref="D123:G124">D124</f>
        <v>2.8</v>
      </c>
      <c r="E123" s="21">
        <f t="shared" si="6"/>
        <v>0</v>
      </c>
      <c r="F123" s="21">
        <f t="shared" si="6"/>
        <v>2.8</v>
      </c>
      <c r="G123" s="21">
        <f t="shared" si="6"/>
        <v>0.2</v>
      </c>
    </row>
    <row r="124" spans="1:7" ht="15">
      <c r="A124" s="19" t="s">
        <v>66</v>
      </c>
      <c r="B124" s="19"/>
      <c r="C124" s="20" t="s">
        <v>67</v>
      </c>
      <c r="D124" s="23">
        <f t="shared" si="6"/>
        <v>2.8</v>
      </c>
      <c r="E124" s="23">
        <f t="shared" si="6"/>
        <v>0</v>
      </c>
      <c r="F124" s="23">
        <f t="shared" si="6"/>
        <v>2.8</v>
      </c>
      <c r="G124" s="23">
        <f t="shared" si="6"/>
        <v>0.2</v>
      </c>
    </row>
    <row r="125" spans="1:7" ht="15">
      <c r="A125" s="13" t="s">
        <v>66</v>
      </c>
      <c r="B125" s="13" t="s">
        <v>68</v>
      </c>
      <c r="C125" s="14" t="s">
        <v>4</v>
      </c>
      <c r="D125" s="24">
        <v>2.8</v>
      </c>
      <c r="E125" s="25">
        <f>F125-D125</f>
        <v>0</v>
      </c>
      <c r="F125" s="24">
        <v>2.8</v>
      </c>
      <c r="G125" s="25">
        <v>0.2</v>
      </c>
    </row>
  </sheetData>
  <sheetProtection/>
  <mergeCells count="3">
    <mergeCell ref="A6:C6"/>
    <mergeCell ref="D1:G1"/>
    <mergeCell ref="A4:G4"/>
  </mergeCells>
  <printOptions/>
  <pageMargins left="0.81" right="0.2" top="0.3937007874015748" bottom="0.3937007874015748" header="0.1968503937007874" footer="0.1968503937007874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Елена</cp:lastModifiedBy>
  <cp:lastPrinted>2017-09-05T02:37:22Z</cp:lastPrinted>
  <dcterms:created xsi:type="dcterms:W3CDTF">2007-10-26T05:01:23Z</dcterms:created>
  <dcterms:modified xsi:type="dcterms:W3CDTF">2017-09-05T02:37:45Z</dcterms:modified>
  <cp:category/>
  <cp:version/>
  <cp:contentType/>
  <cp:contentStatus/>
</cp:coreProperties>
</file>