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'Лист1'!$A$1:$F$127</definedName>
  </definedNames>
  <calcPr fullCalcOnLoad="1"/>
</workbook>
</file>

<file path=xl/sharedStrings.xml><?xml version="1.0" encoding="utf-8"?>
<sst xmlns="http://schemas.openxmlformats.org/spreadsheetml/2006/main" count="348" uniqueCount="156">
  <si>
    <t>прочие работы, услуги</t>
  </si>
  <si>
    <t>прочие расходы</t>
  </si>
  <si>
    <t xml:space="preserve">наименование </t>
  </si>
  <si>
    <t>%
исполнения</t>
  </si>
  <si>
    <t>тыс.руб</t>
  </si>
  <si>
    <t>прочие услуги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</si>
  <si>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</si>
  <si>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</si>
  <si>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</si>
  <si>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</si>
  <si>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</si>
  <si>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</si>
  <si>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</si>
  <si>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</si>
  <si>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22100</t>
  </si>
  <si>
    <t>Услуги связи</t>
  </si>
  <si>
    <t>22300</t>
  </si>
  <si>
    <t>Коммунальные услуги</t>
  </si>
  <si>
    <t>22504</t>
  </si>
  <si>
    <t>текущие ремонты (зданий, сооружений)</t>
  </si>
  <si>
    <t>22506</t>
  </si>
  <si>
    <t>22609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</si>
  <si>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</si>
  <si>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</si>
  <si>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</si>
  <si>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</si>
  <si>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</si>
  <si>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</si>
  <si>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29004</t>
  </si>
  <si>
    <t>транспортный налог</t>
  </si>
  <si>
    <t>29007</t>
  </si>
  <si>
    <t>госпошлина</t>
  </si>
  <si>
    <t>29008</t>
  </si>
  <si>
    <t>доп. расходы по исполнительным листам</t>
  </si>
  <si>
    <t>29009</t>
  </si>
  <si>
    <t>пени, штрафы</t>
  </si>
  <si>
    <t>31006</t>
  </si>
  <si>
    <t>Приобретение оборудования</t>
  </si>
  <si>
    <t>34002</t>
  </si>
  <si>
    <t>ГСМ (для автотранспортных средств)</t>
  </si>
  <si>
    <t>34005</t>
  </si>
  <si>
    <t>автомобильные запасные части</t>
  </si>
  <si>
    <t>34006</t>
  </si>
  <si>
    <t>запасные части и комплектующие к оргтехнике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</si>
  <si>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</si>
  <si>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</si>
  <si>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</si>
  <si>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</si>
  <si>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</si>
  <si>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25101</t>
  </si>
  <si>
    <t>Формирование, утверждение, исполнение бюджета поселения и контроль за исполнением</t>
  </si>
  <si>
    <t>25106</t>
  </si>
  <si>
    <t>Переданные полномочия по КСП по осуществлению внешнего контроля</t>
  </si>
  <si>
    <t>0111</t>
  </si>
  <si>
    <t>29003</t>
  </si>
  <si>
    <t>0113</t>
  </si>
  <si>
    <t>29011</t>
  </si>
  <si>
    <t>членский взнос</t>
  </si>
  <si>
    <t>0200</t>
  </si>
  <si>
    <t>0203</t>
  </si>
  <si>
    <t>21201</t>
  </si>
  <si>
    <t>льготный проезд</t>
  </si>
  <si>
    <t>31008</t>
  </si>
  <si>
    <t>Производственный и хозяйственный инвентарь</t>
  </si>
  <si>
    <t>0400</t>
  </si>
  <si>
    <t>0401</t>
  </si>
  <si>
    <t>0409</t>
  </si>
  <si>
    <t>0500</t>
  </si>
  <si>
    <t>0503</t>
  </si>
  <si>
    <t>0800</t>
  </si>
  <si>
    <t>0801</t>
  </si>
  <si>
    <t>1300</t>
  </si>
  <si>
    <t>1301</t>
  </si>
  <si>
    <t>23100</t>
  </si>
  <si>
    <t>Обслуживание внутреннего долга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</si>
  <si>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</si>
  <si>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</si>
  <si>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22608</t>
  </si>
  <si>
    <t>подписка</t>
  </si>
  <si>
    <t>29002</t>
  </si>
  <si>
    <t>приобретение подарочной и поздравительной продукции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</si>
  <si>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</si>
  <si>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</si>
  <si>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</si>
  <si>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</si>
  <si>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</si>
  <si>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</si>
  <si>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</si>
  <si>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</si>
  <si>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</si>
  <si>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</si>
  <si>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</si>
  <si>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</si>
  <si>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</si>
  <si>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</si>
  <si>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</si>
  <si>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</si>
  <si>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</si>
  <si>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</si>
  <si>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КФРС</t>
  </si>
  <si>
    <t>Доп ФК</t>
  </si>
  <si>
    <t>План на
2017 год</t>
  </si>
  <si>
    <t>ВСЕГО:</t>
  </si>
  <si>
    <t/>
  </si>
  <si>
    <t>31003</t>
  </si>
  <si>
    <t>Приобретение вычислительной техники и оргтехники</t>
  </si>
  <si>
    <t>0107</t>
  </si>
  <si>
    <t>Обеспечение проведения выборов и референдумов</t>
  </si>
  <si>
    <t>22512</t>
  </si>
  <si>
    <t>содержание мест захоронения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</si>
  <si>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</si>
  <si>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</si>
  <si>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</si>
  <si>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</si>
  <si>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</si>
  <si>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</si>
  <si>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34001</t>
  </si>
  <si>
    <t>продукты питания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</si>
  <si>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</si>
  <si>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</si>
  <si>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</si>
  <si>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</si>
  <si>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</si>
  <si>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</si>
  <si>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</si>
  <si>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</si>
  <si>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</si>
  <si>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</si>
  <si>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22605</t>
  </si>
  <si>
    <t>монтажные работы</t>
  </si>
  <si>
    <t>31012</t>
  </si>
  <si>
    <t>0502</t>
  </si>
  <si>
    <t>Коммунальное хозяйство</t>
  </si>
  <si>
    <t>29013</t>
  </si>
  <si>
    <t>уплата налога на имущество организаций</t>
  </si>
  <si>
    <t>1100</t>
  </si>
  <si>
    <t>ФИЗИЧЕСКАЯ КУЛЬТУРА И СПОРТ</t>
  </si>
  <si>
    <t>1101</t>
  </si>
  <si>
    <t>Физическая культура и спорт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</si>
  <si>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</si>
  <si>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</si>
  <si>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1105</t>
  </si>
  <si>
    <t>22607</t>
  </si>
  <si>
    <t>услуги, оказываемые экспертными организациями</t>
  </si>
  <si>
    <t>22614</t>
  </si>
  <si>
    <t>земельно-имущественные расходы</t>
  </si>
  <si>
    <t>31005</t>
  </si>
  <si>
    <t>Приобретение и изготовление мебели</t>
  </si>
  <si>
    <t>31009</t>
  </si>
  <si>
    <t>Прочие объекты, относящиеся к основным средствам</t>
  </si>
  <si>
    <t>Медицинское оборудования</t>
  </si>
  <si>
    <t xml:space="preserve">РАСЧЁТ ПО ФУНКЦИОНАЛЬНОЙ СТРУКТУРЕ РАСХОДОВ
БЮДЖЕТА БЕРЕЗНЯКОВСКОГО МУНИЦИПАЛЬНОГО ОБРАЗОВАНИЯ 
ЗА 2017 ГОД </t>
  </si>
  <si>
    <t>Исполнение
за  2017 год</t>
  </si>
  <si>
    <t>Исп.:К.С. Копосова</t>
  </si>
  <si>
    <t>3-09-51</t>
  </si>
  <si>
    <t>Справочная № 1 к решению Думы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2017  год" 
от  "    27    "   апреля   2018 г. № 49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</si>
</sst>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000"/>
    <numFmt numFmtId="180" formatCode="0.00000"/>
    <numFmt numFmtId="181" formatCode="0.0000"/>
    <numFmt numFmtId="182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vertical="center"/>
    </xf>
    <xf numFmtId="172" fontId="3" fillId="0" borderId="11" xfId="0" applyNumberFormat="1" applyFont="1" applyBorder="1" applyAlignment="1" applyProtection="1">
      <alignment horizontal="right" vertical="center" wrapText="1"/>
      <protection/>
    </xf>
    <xf numFmtId="0" fontId="1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49" fontId="6" fillId="34" borderId="11" xfId="0" applyNumberFormat="1" applyFont="1" applyFill="1" applyBorder="1" applyAlignment="1" applyProtection="1">
      <alignment horizontal="center"/>
      <protection/>
    </xf>
    <xf numFmtId="49" fontId="6" fillId="34" borderId="11" xfId="0" applyNumberFormat="1" applyFont="1" applyFill="1" applyBorder="1" applyAlignment="1" applyProtection="1">
      <alignment horizontal="left"/>
      <protection/>
    </xf>
    <xf numFmtId="49" fontId="7" fillId="34" borderId="11" xfId="0" applyNumberFormat="1" applyFont="1" applyFill="1" applyBorder="1" applyAlignment="1" applyProtection="1">
      <alignment horizontal="center" vertical="top" wrapText="1"/>
      <protection/>
    </xf>
    <xf numFmtId="49" fontId="7" fillId="34" borderId="11" xfId="0" applyNumberFormat="1" applyFont="1" applyFill="1" applyBorder="1" applyAlignment="1" applyProtection="1">
      <alignment horizontal="left" vertical="top" wrapText="1"/>
      <protection/>
    </xf>
    <xf numFmtId="49" fontId="7" fillId="35" borderId="11" xfId="0" applyNumberFormat="1" applyFont="1" applyFill="1" applyBorder="1" applyAlignment="1" applyProtection="1">
      <alignment horizontal="center" vertical="top" wrapText="1"/>
      <protection/>
    </xf>
    <xf numFmtId="49" fontId="7" fillId="35" borderId="11" xfId="0" applyNumberFormat="1" applyFont="1" applyFill="1" applyBorder="1" applyAlignment="1" applyProtection="1">
      <alignment horizontal="left" vertical="top" wrapText="1"/>
      <protection/>
    </xf>
    <xf numFmtId="172" fontId="6" fillId="34" borderId="11" xfId="0" applyNumberFormat="1" applyFont="1" applyFill="1" applyBorder="1" applyAlignment="1">
      <alignment horizontal="right" vertical="center"/>
    </xf>
    <xf numFmtId="172" fontId="7" fillId="34" borderId="11" xfId="0" applyNumberFormat="1" applyFont="1" applyFill="1" applyBorder="1" applyAlignment="1">
      <alignment horizontal="right" vertical="center"/>
    </xf>
    <xf numFmtId="172" fontId="7" fillId="35" borderId="11" xfId="0" applyNumberFormat="1" applyFont="1" applyFill="1" applyBorder="1" applyAlignment="1">
      <alignment horizontal="right" vertical="center"/>
    </xf>
    <xf numFmtId="172" fontId="3" fillId="0" borderId="11" xfId="0" applyNumberFormat="1" applyFont="1" applyFill="1" applyBorder="1" applyAlignment="1" applyProtection="1">
      <alignment horizontal="right" vertical="center" wrapText="1"/>
      <protection/>
    </xf>
    <xf numFmtId="172" fontId="3" fillId="36" borderId="11" xfId="0" applyNumberFormat="1" applyFont="1" applyFill="1" applyBorder="1" applyAlignment="1" applyProtection="1">
      <alignment horizontal="right" vertical="center" wrapText="1"/>
      <protection/>
    </xf>
    <xf numFmtId="172" fontId="8" fillId="0" borderId="11" xfId="0" applyNumberFormat="1" applyFont="1" applyBorder="1" applyAlignment="1" applyProtection="1">
      <alignment horizontal="right" vertical="center" wrapText="1"/>
      <protection/>
    </xf>
    <xf numFmtId="3" fontId="6" fillId="34" borderId="11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 outlineLevelRow="2"/>
  <cols>
    <col min="1" max="1" width="10.375" style="1" customWidth="1"/>
    <col min="2" max="2" width="8.875" style="2" customWidth="1"/>
    <col min="3" max="3" width="64.75390625" style="1" customWidth="1"/>
    <col min="4" max="6" width="15.125" style="1" customWidth="1"/>
    <col min="7" max="16384" width="9.125" style="1" customWidth="1"/>
  </cols>
  <sheetData>
    <row r="1" spans="3:6" ht="125.25" customHeight="1">
      <c r="C1" s="5"/>
      <c r="D1" s="34" t="s">
        <v>155</v>
      </c>
      <c r="E1" s="34"/>
      <c r="F1" s="34"/>
    </row>
    <row r="2" ht="12.75" customHeight="1"/>
    <row r="3" spans="1:6" ht="64.5" customHeight="1">
      <c r="A3" s="35" t="s">
        <v>151</v>
      </c>
      <c r="B3" s="35"/>
      <c r="C3" s="35"/>
      <c r="D3" s="35"/>
      <c r="E3" s="35"/>
      <c r="F3" s="35"/>
    </row>
    <row r="4" spans="4:6" ht="12" customHeight="1">
      <c r="D4" s="3"/>
      <c r="E4" s="3"/>
      <c r="F4" s="3" t="s">
        <v>4</v>
      </c>
    </row>
    <row r="5" spans="1:6" ht="45" customHeight="1">
      <c r="A5" s="6" t="s">
        <v>99</v>
      </c>
      <c r="B5" s="6" t="s">
        <v>100</v>
      </c>
      <c r="C5" s="6" t="s">
        <v>2</v>
      </c>
      <c r="D5" s="7" t="s">
        <v>101</v>
      </c>
      <c r="E5" s="7" t="s">
        <v>152</v>
      </c>
      <c r="F5" s="7" t="s">
        <v>3</v>
      </c>
    </row>
    <row r="6" spans="1:6" s="8" customFormat="1" ht="15" customHeight="1">
      <c r="A6" s="17" t="s">
        <v>102</v>
      </c>
      <c r="B6" s="17" t="s">
        <v>103</v>
      </c>
      <c r="C6" s="18"/>
      <c r="D6" s="23">
        <f>D7+D53+D61+D65+D80+D92+D95+D117+D120+D125</f>
        <v>17381.300000000003</v>
      </c>
      <c r="E6" s="23">
        <f>E7+E53+E61+E65+E80+E92+E95+E117+E120+E125</f>
        <v>16647.800000000003</v>
      </c>
      <c r="F6" s="29">
        <f aca="true" t="shared" si="0" ref="F6:F15">E6/D6*100</f>
        <v>95.77994741475034</v>
      </c>
    </row>
    <row r="7" spans="1:6" s="9" customFormat="1" ht="23.25" customHeight="1" outlineLevel="1">
      <c r="A7" s="19" t="s">
        <v>6</v>
      </c>
      <c r="B7" s="19"/>
      <c r="C7" s="20" t="s">
        <v>81</v>
      </c>
      <c r="D7" s="24">
        <f>D8+D11+D15+D42+D45+D47+D49</f>
        <v>7538</v>
      </c>
      <c r="E7" s="24">
        <f>E8+E11+E15+E42+E45+E47+E49</f>
        <v>7404.7</v>
      </c>
      <c r="F7" s="29">
        <f t="shared" si="0"/>
        <v>98.23162642610772</v>
      </c>
    </row>
    <row r="8" spans="1:6" s="8" customFormat="1" ht="30" outlineLevel="2">
      <c r="A8" s="21" t="s">
        <v>7</v>
      </c>
      <c r="B8" s="21"/>
      <c r="C8" s="22" t="s">
        <v>82</v>
      </c>
      <c r="D8" s="25">
        <f>D9+D10</f>
        <v>1077.7</v>
      </c>
      <c r="E8" s="25">
        <f>E9+E10</f>
        <v>1076.7</v>
      </c>
      <c r="F8" s="30">
        <f t="shared" si="0"/>
        <v>99.90720979864525</v>
      </c>
    </row>
    <row r="9" spans="1:6" s="8" customFormat="1" ht="15" outlineLevel="2">
      <c r="A9" s="10" t="s">
        <v>7</v>
      </c>
      <c r="B9" s="10" t="s">
        <v>8</v>
      </c>
      <c r="C9" s="11" t="s">
        <v>9</v>
      </c>
      <c r="D9" s="13">
        <v>829.6</v>
      </c>
      <c r="E9" s="13">
        <v>828.6</v>
      </c>
      <c r="F9" s="31">
        <f t="shared" si="0"/>
        <v>99.87945998071359</v>
      </c>
    </row>
    <row r="10" spans="1:6" s="9" customFormat="1" ht="18" customHeight="1" outlineLevel="1">
      <c r="A10" s="10" t="s">
        <v>7</v>
      </c>
      <c r="B10" s="10" t="s">
        <v>10</v>
      </c>
      <c r="C10" s="11" t="s">
        <v>11</v>
      </c>
      <c r="D10" s="13">
        <v>248.1</v>
      </c>
      <c r="E10" s="13">
        <v>248.1</v>
      </c>
      <c r="F10" s="31">
        <f t="shared" si="0"/>
        <v>100</v>
      </c>
    </row>
    <row r="11" spans="1:6" s="8" customFormat="1" ht="45" outlineLevel="2">
      <c r="A11" s="21" t="s">
        <v>12</v>
      </c>
      <c r="B11" s="21"/>
      <c r="C11" s="22" t="s">
        <v>83</v>
      </c>
      <c r="D11" s="25">
        <f>D12+D13+D14</f>
        <v>437.8</v>
      </c>
      <c r="E11" s="25">
        <f>E12+E13+E14</f>
        <v>437.5</v>
      </c>
      <c r="F11" s="30">
        <f t="shared" si="0"/>
        <v>99.93147555961626</v>
      </c>
    </row>
    <row r="12" spans="1:6" s="8" customFormat="1" ht="15" outlineLevel="2">
      <c r="A12" s="10" t="s">
        <v>12</v>
      </c>
      <c r="B12" s="10" t="s">
        <v>8</v>
      </c>
      <c r="C12" s="11" t="s">
        <v>9</v>
      </c>
      <c r="D12" s="13">
        <v>336</v>
      </c>
      <c r="E12" s="13">
        <v>336</v>
      </c>
      <c r="F12" s="31">
        <f t="shared" si="0"/>
        <v>100</v>
      </c>
    </row>
    <row r="13" spans="1:6" s="9" customFormat="1" ht="15" outlineLevel="1">
      <c r="A13" s="10" t="s">
        <v>12</v>
      </c>
      <c r="B13" s="10" t="s">
        <v>10</v>
      </c>
      <c r="C13" s="11" t="s">
        <v>11</v>
      </c>
      <c r="D13" s="13">
        <v>101.5</v>
      </c>
      <c r="E13" s="13">
        <v>101.5</v>
      </c>
      <c r="F13" s="31">
        <f t="shared" si="0"/>
        <v>100</v>
      </c>
    </row>
    <row r="14" spans="1:6" s="8" customFormat="1" ht="17.25" customHeight="1" outlineLevel="2">
      <c r="A14" s="10" t="s">
        <v>12</v>
      </c>
      <c r="B14" s="10" t="s">
        <v>34</v>
      </c>
      <c r="C14" s="11" t="s">
        <v>35</v>
      </c>
      <c r="D14" s="13">
        <v>0.3</v>
      </c>
      <c r="E14" s="13"/>
      <c r="F14" s="31">
        <f t="shared" si="0"/>
        <v>0</v>
      </c>
    </row>
    <row r="15" spans="1:6" s="8" customFormat="1" ht="45" outlineLevel="2">
      <c r="A15" s="21" t="s">
        <v>13</v>
      </c>
      <c r="B15" s="21"/>
      <c r="C15" s="22" t="s">
        <v>84</v>
      </c>
      <c r="D15" s="25">
        <f>SUM(D16:D41)</f>
        <v>5045.5</v>
      </c>
      <c r="E15" s="25">
        <f>SUM(E16:E41)</f>
        <v>4968.6</v>
      </c>
      <c r="F15" s="30">
        <f t="shared" si="0"/>
        <v>98.4758695867605</v>
      </c>
    </row>
    <row r="16" spans="1:6" s="8" customFormat="1" ht="15" outlineLevel="2">
      <c r="A16" s="10" t="s">
        <v>13</v>
      </c>
      <c r="B16" s="10" t="s">
        <v>8</v>
      </c>
      <c r="C16" s="11" t="s">
        <v>9</v>
      </c>
      <c r="D16" s="13">
        <v>3046.8</v>
      </c>
      <c r="E16" s="13">
        <v>3046.8</v>
      </c>
      <c r="F16" s="31">
        <f aca="true" t="shared" si="1" ref="F16:F39">E16/D16*100</f>
        <v>100</v>
      </c>
    </row>
    <row r="17" spans="1:6" s="8" customFormat="1" ht="15" hidden="1" outlineLevel="2">
      <c r="A17" s="10" t="s">
        <v>13</v>
      </c>
      <c r="B17" s="10" t="s">
        <v>60</v>
      </c>
      <c r="C17" s="11" t="s">
        <v>61</v>
      </c>
      <c r="D17" s="13">
        <v>0</v>
      </c>
      <c r="E17" s="13"/>
      <c r="F17" s="31" t="e">
        <f t="shared" si="1"/>
        <v>#DIV/0!</v>
      </c>
    </row>
    <row r="18" spans="1:6" s="8" customFormat="1" ht="15" outlineLevel="2">
      <c r="A18" s="10" t="s">
        <v>13</v>
      </c>
      <c r="B18" s="10" t="s">
        <v>10</v>
      </c>
      <c r="C18" s="11" t="s">
        <v>11</v>
      </c>
      <c r="D18" s="13">
        <v>1033.7</v>
      </c>
      <c r="E18" s="13">
        <v>1033.7</v>
      </c>
      <c r="F18" s="31">
        <f t="shared" si="1"/>
        <v>100</v>
      </c>
    </row>
    <row r="19" spans="1:6" s="8" customFormat="1" ht="15" outlineLevel="2">
      <c r="A19" s="10" t="s">
        <v>13</v>
      </c>
      <c r="B19" s="10" t="s">
        <v>14</v>
      </c>
      <c r="C19" s="11" t="s">
        <v>15</v>
      </c>
      <c r="D19" s="13">
        <v>60</v>
      </c>
      <c r="E19" s="13">
        <v>51.2</v>
      </c>
      <c r="F19" s="31">
        <f t="shared" si="1"/>
        <v>85.33333333333334</v>
      </c>
    </row>
    <row r="20" spans="1:6" s="8" customFormat="1" ht="15" outlineLevel="2">
      <c r="A20" s="10" t="s">
        <v>13</v>
      </c>
      <c r="B20" s="10" t="s">
        <v>16</v>
      </c>
      <c r="C20" s="11" t="s">
        <v>17</v>
      </c>
      <c r="D20" s="13">
        <v>528.5</v>
      </c>
      <c r="E20" s="13">
        <v>484</v>
      </c>
      <c r="F20" s="31">
        <f t="shared" si="1"/>
        <v>91.57994323557237</v>
      </c>
    </row>
    <row r="21" spans="1:6" s="8" customFormat="1" ht="30" hidden="1" outlineLevel="2">
      <c r="A21" s="10" t="s">
        <v>13</v>
      </c>
      <c r="B21" s="10" t="s">
        <v>75</v>
      </c>
      <c r="C21" s="11" t="s">
        <v>76</v>
      </c>
      <c r="D21" s="13">
        <v>0</v>
      </c>
      <c r="E21" s="13"/>
      <c r="F21" s="31" t="e">
        <f t="shared" si="1"/>
        <v>#DIV/0!</v>
      </c>
    </row>
    <row r="22" spans="1:6" s="8" customFormat="1" ht="15" outlineLevel="2">
      <c r="A22" s="10" t="s">
        <v>13</v>
      </c>
      <c r="B22" s="10" t="s">
        <v>18</v>
      </c>
      <c r="C22" s="11" t="s">
        <v>19</v>
      </c>
      <c r="D22" s="13">
        <v>32.2</v>
      </c>
      <c r="E22" s="13">
        <v>32.2</v>
      </c>
      <c r="F22" s="31">
        <f t="shared" si="1"/>
        <v>100</v>
      </c>
    </row>
    <row r="23" spans="1:6" s="8" customFormat="1" ht="15" outlineLevel="2">
      <c r="A23" s="10" t="s">
        <v>13</v>
      </c>
      <c r="B23" s="10" t="s">
        <v>20</v>
      </c>
      <c r="C23" s="11" t="s">
        <v>0</v>
      </c>
      <c r="D23" s="13">
        <v>31.3</v>
      </c>
      <c r="E23" s="13">
        <v>26.3</v>
      </c>
      <c r="F23" s="31">
        <f t="shared" si="1"/>
        <v>84.02555910543131</v>
      </c>
    </row>
    <row r="24" spans="1:6" s="8" customFormat="1" ht="30" hidden="1" outlineLevel="2">
      <c r="A24" s="10" t="s">
        <v>13</v>
      </c>
      <c r="B24" s="10" t="s">
        <v>114</v>
      </c>
      <c r="C24" s="11" t="s">
        <v>115</v>
      </c>
      <c r="D24" s="13">
        <v>0</v>
      </c>
      <c r="E24" s="13"/>
      <c r="F24" s="31" t="e">
        <f t="shared" si="1"/>
        <v>#DIV/0!</v>
      </c>
    </row>
    <row r="25" spans="1:6" s="8" customFormat="1" ht="15" hidden="1" outlineLevel="2">
      <c r="A25" s="10" t="s">
        <v>13</v>
      </c>
      <c r="B25" s="10" t="s">
        <v>77</v>
      </c>
      <c r="C25" s="11" t="s">
        <v>78</v>
      </c>
      <c r="D25" s="13">
        <v>0</v>
      </c>
      <c r="E25" s="13"/>
      <c r="F25" s="31" t="e">
        <f t="shared" si="1"/>
        <v>#DIV/0!</v>
      </c>
    </row>
    <row r="26" spans="1:6" s="8" customFormat="1" ht="15" outlineLevel="2">
      <c r="A26" s="10" t="s">
        <v>13</v>
      </c>
      <c r="B26" s="10" t="s">
        <v>21</v>
      </c>
      <c r="C26" s="11" t="s">
        <v>5</v>
      </c>
      <c r="D26" s="13">
        <v>14.9</v>
      </c>
      <c r="E26" s="13">
        <v>7.8</v>
      </c>
      <c r="F26" s="31">
        <f t="shared" si="1"/>
        <v>52.348993288590606</v>
      </c>
    </row>
    <row r="27" spans="1:6" s="8" customFormat="1" ht="15" outlineLevel="2">
      <c r="A27" s="10" t="s">
        <v>13</v>
      </c>
      <c r="B27" s="10" t="s">
        <v>22</v>
      </c>
      <c r="C27" s="11" t="s">
        <v>23</v>
      </c>
      <c r="D27" s="26">
        <v>11.9</v>
      </c>
      <c r="E27" s="13">
        <v>11.9</v>
      </c>
      <c r="F27" s="31">
        <f t="shared" si="1"/>
        <v>100</v>
      </c>
    </row>
    <row r="28" spans="1:6" s="8" customFormat="1" ht="30" outlineLevel="2">
      <c r="A28" s="10" t="s">
        <v>13</v>
      </c>
      <c r="B28" s="10" t="s">
        <v>24</v>
      </c>
      <c r="C28" s="11" t="s">
        <v>25</v>
      </c>
      <c r="D28" s="13">
        <v>57.6</v>
      </c>
      <c r="E28" s="13">
        <v>57.6</v>
      </c>
      <c r="F28" s="31">
        <f t="shared" si="1"/>
        <v>100</v>
      </c>
    </row>
    <row r="29" spans="1:6" s="8" customFormat="1" ht="45" outlineLevel="2">
      <c r="A29" s="10" t="s">
        <v>13</v>
      </c>
      <c r="B29" s="10" t="s">
        <v>26</v>
      </c>
      <c r="C29" s="11" t="s">
        <v>27</v>
      </c>
      <c r="D29" s="13">
        <v>57.6</v>
      </c>
      <c r="E29" s="13">
        <v>57.6</v>
      </c>
      <c r="F29" s="31">
        <f t="shared" si="1"/>
        <v>100</v>
      </c>
    </row>
    <row r="30" spans="1:6" s="8" customFormat="1" ht="15" outlineLevel="2">
      <c r="A30" s="10" t="s">
        <v>13</v>
      </c>
      <c r="B30" s="10" t="s">
        <v>28</v>
      </c>
      <c r="C30" s="11" t="s">
        <v>29</v>
      </c>
      <c r="D30" s="13">
        <v>2.5</v>
      </c>
      <c r="E30" s="13">
        <v>2.5</v>
      </c>
      <c r="F30" s="31">
        <f t="shared" si="1"/>
        <v>100</v>
      </c>
    </row>
    <row r="31" spans="1:6" s="8" customFormat="1" ht="15" hidden="1" outlineLevel="2">
      <c r="A31" s="10" t="s">
        <v>13</v>
      </c>
      <c r="B31" s="10" t="s">
        <v>32</v>
      </c>
      <c r="C31" s="11" t="s">
        <v>33</v>
      </c>
      <c r="D31" s="13"/>
      <c r="E31" s="13"/>
      <c r="F31" s="31" t="e">
        <f t="shared" si="1"/>
        <v>#DIV/0!</v>
      </c>
    </row>
    <row r="32" spans="1:6" s="9" customFormat="1" ht="15" outlineLevel="1" collapsed="1">
      <c r="A32" s="10" t="s">
        <v>13</v>
      </c>
      <c r="B32" s="10" t="s">
        <v>34</v>
      </c>
      <c r="C32" s="11" t="s">
        <v>35</v>
      </c>
      <c r="D32" s="13">
        <v>2.5</v>
      </c>
      <c r="E32" s="13">
        <v>1.1</v>
      </c>
      <c r="F32" s="31">
        <f t="shared" si="1"/>
        <v>44.00000000000001</v>
      </c>
    </row>
    <row r="33" spans="1:6" s="8" customFormat="1" ht="15" hidden="1" outlineLevel="2">
      <c r="A33" s="10" t="s">
        <v>13</v>
      </c>
      <c r="B33" s="10" t="s">
        <v>104</v>
      </c>
      <c r="C33" s="11" t="s">
        <v>105</v>
      </c>
      <c r="D33" s="13">
        <v>0</v>
      </c>
      <c r="E33" s="13"/>
      <c r="F33" s="31" t="e">
        <f t="shared" si="1"/>
        <v>#DIV/0!</v>
      </c>
    </row>
    <row r="34" spans="1:6" s="8" customFormat="1" ht="15" hidden="1" outlineLevel="2">
      <c r="A34" s="10" t="s">
        <v>13</v>
      </c>
      <c r="B34" s="10" t="s">
        <v>36</v>
      </c>
      <c r="C34" s="11" t="s">
        <v>37</v>
      </c>
      <c r="D34" s="13">
        <v>0</v>
      </c>
      <c r="E34" s="13"/>
      <c r="F34" s="31" t="e">
        <f t="shared" si="1"/>
        <v>#DIV/0!</v>
      </c>
    </row>
    <row r="35" spans="1:6" s="9" customFormat="1" ht="15" hidden="1" outlineLevel="1">
      <c r="A35" s="10" t="s">
        <v>13</v>
      </c>
      <c r="B35" s="10" t="s">
        <v>62</v>
      </c>
      <c r="C35" s="11" t="s">
        <v>63</v>
      </c>
      <c r="D35" s="13">
        <v>0</v>
      </c>
      <c r="E35" s="13"/>
      <c r="F35" s="31" t="e">
        <f t="shared" si="1"/>
        <v>#DIV/0!</v>
      </c>
    </row>
    <row r="36" spans="1:6" s="8" customFormat="1" ht="15" outlineLevel="2">
      <c r="A36" s="10" t="s">
        <v>13</v>
      </c>
      <c r="B36" s="10" t="s">
        <v>38</v>
      </c>
      <c r="C36" s="11" t="s">
        <v>39</v>
      </c>
      <c r="D36" s="13">
        <v>95</v>
      </c>
      <c r="E36" s="13">
        <v>95</v>
      </c>
      <c r="F36" s="31">
        <f t="shared" si="1"/>
        <v>100</v>
      </c>
    </row>
    <row r="37" spans="1:6" s="9" customFormat="1" ht="15" outlineLevel="1">
      <c r="A37" s="10" t="s">
        <v>13</v>
      </c>
      <c r="B37" s="10" t="s">
        <v>40</v>
      </c>
      <c r="C37" s="11" t="s">
        <v>41</v>
      </c>
      <c r="D37" s="13">
        <v>30</v>
      </c>
      <c r="E37" s="13">
        <v>30</v>
      </c>
      <c r="F37" s="31">
        <f t="shared" si="1"/>
        <v>100</v>
      </c>
    </row>
    <row r="38" spans="1:6" s="8" customFormat="1" ht="15" hidden="1" outlineLevel="2">
      <c r="A38" s="10" t="s">
        <v>13</v>
      </c>
      <c r="B38" s="10" t="s">
        <v>42</v>
      </c>
      <c r="C38" s="11" t="s">
        <v>43</v>
      </c>
      <c r="D38" s="13">
        <v>0</v>
      </c>
      <c r="E38" s="13"/>
      <c r="F38" s="31" t="e">
        <f t="shared" si="1"/>
        <v>#DIV/0!</v>
      </c>
    </row>
    <row r="39" spans="1:6" s="8" customFormat="1" ht="18" customHeight="1" outlineLevel="2">
      <c r="A39" s="10" t="s">
        <v>13</v>
      </c>
      <c r="B39" s="10" t="s">
        <v>44</v>
      </c>
      <c r="C39" s="11" t="s">
        <v>45</v>
      </c>
      <c r="D39" s="13">
        <v>36</v>
      </c>
      <c r="E39" s="13">
        <v>25.9</v>
      </c>
      <c r="F39" s="31">
        <f t="shared" si="1"/>
        <v>71.94444444444444</v>
      </c>
    </row>
    <row r="40" spans="1:6" s="8" customFormat="1" ht="15" hidden="1" outlineLevel="2">
      <c r="A40" s="10" t="s">
        <v>13</v>
      </c>
      <c r="B40" s="10" t="s">
        <v>46</v>
      </c>
      <c r="C40" s="11" t="s">
        <v>47</v>
      </c>
      <c r="D40" s="13">
        <v>0</v>
      </c>
      <c r="E40" s="13">
        <v>0</v>
      </c>
      <c r="F40" s="31">
        <v>0</v>
      </c>
    </row>
    <row r="41" spans="1:6" s="8" customFormat="1" ht="18" customHeight="1" outlineLevel="2">
      <c r="A41" s="10" t="s">
        <v>13</v>
      </c>
      <c r="B41" s="10" t="s">
        <v>46</v>
      </c>
      <c r="C41" s="11" t="s">
        <v>47</v>
      </c>
      <c r="D41" s="13">
        <v>5</v>
      </c>
      <c r="E41" s="13">
        <v>5</v>
      </c>
      <c r="F41" s="31">
        <f>E41/D41*100</f>
        <v>100</v>
      </c>
    </row>
    <row r="42" spans="1:6" s="8" customFormat="1" ht="45">
      <c r="A42" s="21" t="s">
        <v>48</v>
      </c>
      <c r="B42" s="21"/>
      <c r="C42" s="22" t="s">
        <v>85</v>
      </c>
      <c r="D42" s="25">
        <f>D43+D44</f>
        <v>719.8</v>
      </c>
      <c r="E42" s="25">
        <f>E43+E44</f>
        <v>674.7</v>
      </c>
      <c r="F42" s="30">
        <f aca="true" t="shared" si="2" ref="F42:F58">E42/D42*100</f>
        <v>93.73437065851627</v>
      </c>
    </row>
    <row r="43" spans="1:6" s="9" customFormat="1" ht="15" customHeight="1" outlineLevel="1">
      <c r="A43" s="10" t="s">
        <v>48</v>
      </c>
      <c r="B43" s="10" t="s">
        <v>49</v>
      </c>
      <c r="C43" s="11" t="s">
        <v>50</v>
      </c>
      <c r="D43" s="13">
        <v>666.3</v>
      </c>
      <c r="E43" s="13">
        <v>621.2</v>
      </c>
      <c r="F43" s="31">
        <f t="shared" si="2"/>
        <v>93.23127720246137</v>
      </c>
    </row>
    <row r="44" spans="1:6" s="8" customFormat="1" ht="30" outlineLevel="2">
      <c r="A44" s="10" t="s">
        <v>48</v>
      </c>
      <c r="B44" s="10" t="s">
        <v>51</v>
      </c>
      <c r="C44" s="11" t="s">
        <v>52</v>
      </c>
      <c r="D44" s="13">
        <v>53.5</v>
      </c>
      <c r="E44" s="13">
        <v>53.5</v>
      </c>
      <c r="F44" s="31">
        <f t="shared" si="2"/>
        <v>100</v>
      </c>
    </row>
    <row r="45" spans="1:6" s="8" customFormat="1" ht="15" customHeight="1" outlineLevel="2">
      <c r="A45" s="21" t="s">
        <v>106</v>
      </c>
      <c r="B45" s="21"/>
      <c r="C45" s="22" t="s">
        <v>107</v>
      </c>
      <c r="D45" s="25">
        <f>D46</f>
        <v>235.5</v>
      </c>
      <c r="E45" s="25">
        <f>E46</f>
        <v>235.5</v>
      </c>
      <c r="F45" s="30">
        <f t="shared" si="2"/>
        <v>100</v>
      </c>
    </row>
    <row r="46" spans="1:6" s="8" customFormat="1" ht="15" outlineLevel="2">
      <c r="A46" s="10" t="s">
        <v>106</v>
      </c>
      <c r="B46" s="10" t="s">
        <v>54</v>
      </c>
      <c r="C46" s="11" t="s">
        <v>1</v>
      </c>
      <c r="D46" s="13">
        <v>235.5</v>
      </c>
      <c r="E46" s="13">
        <v>235.5</v>
      </c>
      <c r="F46" s="31">
        <f t="shared" si="2"/>
        <v>100</v>
      </c>
    </row>
    <row r="47" spans="1:6" s="8" customFormat="1" ht="15" customHeight="1">
      <c r="A47" s="21" t="s">
        <v>53</v>
      </c>
      <c r="B47" s="21"/>
      <c r="C47" s="22" t="s">
        <v>86</v>
      </c>
      <c r="D47" s="25">
        <f>D48</f>
        <v>10</v>
      </c>
      <c r="E47" s="25">
        <f>E48</f>
        <v>0</v>
      </c>
      <c r="F47" s="30">
        <f t="shared" si="2"/>
        <v>0</v>
      </c>
    </row>
    <row r="48" spans="1:6" s="9" customFormat="1" ht="15" outlineLevel="1">
      <c r="A48" s="10" t="s">
        <v>53</v>
      </c>
      <c r="B48" s="10" t="s">
        <v>54</v>
      </c>
      <c r="C48" s="11" t="s">
        <v>1</v>
      </c>
      <c r="D48" s="13">
        <v>10</v>
      </c>
      <c r="E48" s="13"/>
      <c r="F48" s="31">
        <f t="shared" si="2"/>
        <v>0</v>
      </c>
    </row>
    <row r="49" spans="1:6" s="8" customFormat="1" ht="15" outlineLevel="2">
      <c r="A49" s="21" t="s">
        <v>55</v>
      </c>
      <c r="B49" s="21"/>
      <c r="C49" s="22" t="s">
        <v>87</v>
      </c>
      <c r="D49" s="25">
        <f>D50+D51+D52</f>
        <v>11.7</v>
      </c>
      <c r="E49" s="25">
        <f>E50+E51+E52</f>
        <v>11.7</v>
      </c>
      <c r="F49" s="30">
        <f t="shared" si="2"/>
        <v>100</v>
      </c>
    </row>
    <row r="50" spans="1:6" s="8" customFormat="1" ht="15">
      <c r="A50" s="10" t="s">
        <v>55</v>
      </c>
      <c r="B50" s="10" t="s">
        <v>28</v>
      </c>
      <c r="C50" s="11" t="s">
        <v>29</v>
      </c>
      <c r="D50" s="13">
        <v>7.4</v>
      </c>
      <c r="E50" s="13">
        <v>7.4</v>
      </c>
      <c r="F50" s="31">
        <f t="shared" si="2"/>
        <v>100</v>
      </c>
    </row>
    <row r="51" spans="1:6" s="9" customFormat="1" ht="15" customHeight="1" outlineLevel="1">
      <c r="A51" s="10" t="s">
        <v>55</v>
      </c>
      <c r="B51" s="10" t="s">
        <v>56</v>
      </c>
      <c r="C51" s="11" t="s">
        <v>57</v>
      </c>
      <c r="D51" s="13">
        <v>3.6</v>
      </c>
      <c r="E51" s="13">
        <v>3.6</v>
      </c>
      <c r="F51" s="31">
        <f t="shared" si="2"/>
        <v>100</v>
      </c>
    </row>
    <row r="52" spans="1:6" s="8" customFormat="1" ht="15" customHeight="1" outlineLevel="2">
      <c r="A52" s="10" t="s">
        <v>55</v>
      </c>
      <c r="B52" s="10" t="s">
        <v>44</v>
      </c>
      <c r="C52" s="11" t="s">
        <v>45</v>
      </c>
      <c r="D52" s="13">
        <v>0.7</v>
      </c>
      <c r="E52" s="13">
        <v>0.7</v>
      </c>
      <c r="F52" s="31">
        <f t="shared" si="2"/>
        <v>100</v>
      </c>
    </row>
    <row r="53" spans="1:6" s="16" customFormat="1" ht="15" outlineLevel="2">
      <c r="A53" s="19" t="s">
        <v>58</v>
      </c>
      <c r="B53" s="19"/>
      <c r="C53" s="20" t="s">
        <v>88</v>
      </c>
      <c r="D53" s="23">
        <f>D54</f>
        <v>252.89999999999998</v>
      </c>
      <c r="E53" s="23">
        <f>E54</f>
        <v>251.7</v>
      </c>
      <c r="F53" s="29">
        <f t="shared" si="2"/>
        <v>99.52550415183867</v>
      </c>
    </row>
    <row r="54" spans="1:6" s="9" customFormat="1" ht="15" outlineLevel="1">
      <c r="A54" s="21" t="s">
        <v>59</v>
      </c>
      <c r="B54" s="21"/>
      <c r="C54" s="22" t="s">
        <v>89</v>
      </c>
      <c r="D54" s="25">
        <f>SUM(D55:D60)</f>
        <v>252.89999999999998</v>
      </c>
      <c r="E54" s="25">
        <f>SUM(E55:E60)</f>
        <v>251.7</v>
      </c>
      <c r="F54" s="30">
        <f t="shared" si="2"/>
        <v>99.52550415183867</v>
      </c>
    </row>
    <row r="55" spans="1:6" s="8" customFormat="1" ht="15" outlineLevel="1">
      <c r="A55" s="10" t="s">
        <v>59</v>
      </c>
      <c r="B55" s="10" t="s">
        <v>8</v>
      </c>
      <c r="C55" s="11" t="s">
        <v>9</v>
      </c>
      <c r="D55" s="13">
        <v>188.1</v>
      </c>
      <c r="E55" s="13">
        <v>188.1</v>
      </c>
      <c r="F55" s="31">
        <f t="shared" si="2"/>
        <v>100</v>
      </c>
    </row>
    <row r="56" spans="1:6" s="8" customFormat="1" ht="15" hidden="1" outlineLevel="2">
      <c r="A56" s="10" t="s">
        <v>59</v>
      </c>
      <c r="B56" s="10" t="s">
        <v>60</v>
      </c>
      <c r="C56" s="11" t="s">
        <v>61</v>
      </c>
      <c r="D56" s="13">
        <v>0</v>
      </c>
      <c r="E56" s="13">
        <v>0</v>
      </c>
      <c r="F56" s="31" t="e">
        <f t="shared" si="2"/>
        <v>#DIV/0!</v>
      </c>
    </row>
    <row r="57" spans="1:6" s="8" customFormat="1" ht="15" outlineLevel="2">
      <c r="A57" s="10" t="s">
        <v>59</v>
      </c>
      <c r="B57" s="10" t="s">
        <v>10</v>
      </c>
      <c r="C57" s="11" t="s">
        <v>11</v>
      </c>
      <c r="D57" s="13">
        <v>56.8</v>
      </c>
      <c r="E57" s="13">
        <v>55.6</v>
      </c>
      <c r="F57" s="31">
        <f t="shared" si="2"/>
        <v>97.88732394366197</v>
      </c>
    </row>
    <row r="58" spans="1:6" s="8" customFormat="1" ht="15" outlineLevel="2">
      <c r="A58" s="10" t="s">
        <v>59</v>
      </c>
      <c r="B58" s="10" t="s">
        <v>14</v>
      </c>
      <c r="C58" s="11" t="s">
        <v>15</v>
      </c>
      <c r="D58" s="13">
        <v>8</v>
      </c>
      <c r="E58" s="13">
        <v>8</v>
      </c>
      <c r="F58" s="31">
        <f t="shared" si="2"/>
        <v>100</v>
      </c>
    </row>
    <row r="59" spans="1:6" s="9" customFormat="1" ht="15" customHeight="1" hidden="1" outlineLevel="1">
      <c r="A59" s="10" t="s">
        <v>59</v>
      </c>
      <c r="B59" s="10" t="s">
        <v>38</v>
      </c>
      <c r="C59" s="11" t="s">
        <v>39</v>
      </c>
      <c r="D59" s="13">
        <v>0</v>
      </c>
      <c r="E59" s="13">
        <v>0</v>
      </c>
      <c r="F59" s="31">
        <v>0</v>
      </c>
    </row>
    <row r="60" spans="1:6" s="8" customFormat="1" ht="15" customHeight="1" hidden="1" outlineLevel="2">
      <c r="A60" s="10" t="s">
        <v>59</v>
      </c>
      <c r="B60" s="10" t="s">
        <v>44</v>
      </c>
      <c r="C60" s="11" t="s">
        <v>45</v>
      </c>
      <c r="D60" s="13">
        <v>0</v>
      </c>
      <c r="E60" s="13">
        <v>0</v>
      </c>
      <c r="F60" s="31">
        <v>0</v>
      </c>
    </row>
    <row r="61" spans="1:6" s="16" customFormat="1" ht="30" hidden="1" collapsed="1">
      <c r="A61" s="19" t="s">
        <v>124</v>
      </c>
      <c r="B61" s="19"/>
      <c r="C61" s="20" t="s">
        <v>125</v>
      </c>
      <c r="D61" s="23">
        <f>D62</f>
        <v>0</v>
      </c>
      <c r="E61" s="23">
        <f>E62</f>
        <v>0</v>
      </c>
      <c r="F61" s="29" t="e">
        <f aca="true" t="shared" si="3" ref="F61:F70">E61/D61*100</f>
        <v>#DIV/0!</v>
      </c>
    </row>
    <row r="62" spans="1:6" s="9" customFormat="1" ht="45" hidden="1" outlineLevel="1">
      <c r="A62" s="21" t="s">
        <v>126</v>
      </c>
      <c r="B62" s="21"/>
      <c r="C62" s="22" t="s">
        <v>127</v>
      </c>
      <c r="D62" s="25">
        <f>D63+D64</f>
        <v>0</v>
      </c>
      <c r="E62" s="25">
        <f>E63+E64</f>
        <v>0</v>
      </c>
      <c r="F62" s="30" t="e">
        <f t="shared" si="3"/>
        <v>#DIV/0!</v>
      </c>
    </row>
    <row r="63" spans="1:6" s="8" customFormat="1" ht="15" hidden="1" outlineLevel="2">
      <c r="A63" s="10" t="s">
        <v>126</v>
      </c>
      <c r="B63" s="10" t="s">
        <v>62</v>
      </c>
      <c r="C63" s="11" t="s">
        <v>63</v>
      </c>
      <c r="D63" s="13">
        <v>0</v>
      </c>
      <c r="E63" s="13">
        <v>0</v>
      </c>
      <c r="F63" s="31" t="e">
        <f t="shared" si="3"/>
        <v>#DIV/0!</v>
      </c>
    </row>
    <row r="64" spans="1:6" s="8" customFormat="1" ht="15" customHeight="1" hidden="1" outlineLevel="2">
      <c r="A64" s="10" t="s">
        <v>126</v>
      </c>
      <c r="B64" s="10" t="s">
        <v>46</v>
      </c>
      <c r="C64" s="11" t="s">
        <v>47</v>
      </c>
      <c r="D64" s="13">
        <v>0</v>
      </c>
      <c r="E64" s="13">
        <v>0</v>
      </c>
      <c r="F64" s="31" t="e">
        <f t="shared" si="3"/>
        <v>#DIV/0!</v>
      </c>
    </row>
    <row r="65" spans="1:6" s="16" customFormat="1" ht="15" outlineLevel="2">
      <c r="A65" s="19" t="s">
        <v>64</v>
      </c>
      <c r="B65" s="19"/>
      <c r="C65" s="20" t="s">
        <v>90</v>
      </c>
      <c r="D65" s="23">
        <f>D66+D70</f>
        <v>1385.3000000000002</v>
      </c>
      <c r="E65" s="23">
        <f>E66+E70</f>
        <v>932.1999999999999</v>
      </c>
      <c r="F65" s="29">
        <f t="shared" si="3"/>
        <v>67.29228325994369</v>
      </c>
    </row>
    <row r="66" spans="1:6" s="8" customFormat="1" ht="15" outlineLevel="2">
      <c r="A66" s="21" t="s">
        <v>65</v>
      </c>
      <c r="B66" s="21"/>
      <c r="C66" s="22" t="s">
        <v>91</v>
      </c>
      <c r="D66" s="25">
        <f>SUM(D67:D69)</f>
        <v>84.9</v>
      </c>
      <c r="E66" s="25">
        <f>SUM(E67:E69)</f>
        <v>84.9</v>
      </c>
      <c r="F66" s="30">
        <f t="shared" si="3"/>
        <v>100</v>
      </c>
    </row>
    <row r="67" spans="1:6" s="8" customFormat="1" ht="15" customHeight="1" outlineLevel="2">
      <c r="A67" s="10" t="s">
        <v>65</v>
      </c>
      <c r="B67" s="10" t="s">
        <v>8</v>
      </c>
      <c r="C67" s="11" t="s">
        <v>9</v>
      </c>
      <c r="D67" s="13">
        <v>62.1</v>
      </c>
      <c r="E67" s="13">
        <v>62.1</v>
      </c>
      <c r="F67" s="31">
        <f t="shared" si="3"/>
        <v>100</v>
      </c>
    </row>
    <row r="68" spans="1:6" s="8" customFormat="1" ht="15" customHeight="1">
      <c r="A68" s="10" t="s">
        <v>65</v>
      </c>
      <c r="B68" s="10" t="s">
        <v>10</v>
      </c>
      <c r="C68" s="11" t="s">
        <v>11</v>
      </c>
      <c r="D68" s="13">
        <v>18.8</v>
      </c>
      <c r="E68" s="13">
        <v>18.8</v>
      </c>
      <c r="F68" s="31">
        <f t="shared" si="3"/>
        <v>100</v>
      </c>
    </row>
    <row r="69" spans="1:6" s="9" customFormat="1" ht="15" outlineLevel="1">
      <c r="A69" s="10" t="s">
        <v>65</v>
      </c>
      <c r="B69" s="10" t="s">
        <v>44</v>
      </c>
      <c r="C69" s="11" t="s">
        <v>45</v>
      </c>
      <c r="D69" s="13">
        <v>4</v>
      </c>
      <c r="E69" s="13">
        <v>4</v>
      </c>
      <c r="F69" s="31">
        <f t="shared" si="3"/>
        <v>100</v>
      </c>
    </row>
    <row r="70" spans="1:6" s="8" customFormat="1" ht="15" outlineLevel="2">
      <c r="A70" s="21" t="s">
        <v>66</v>
      </c>
      <c r="B70" s="21"/>
      <c r="C70" s="22" t="s">
        <v>92</v>
      </c>
      <c r="D70" s="25">
        <f>SUM(D71:D79)</f>
        <v>1300.4</v>
      </c>
      <c r="E70" s="25">
        <f>SUM(E71:E79)</f>
        <v>847.3</v>
      </c>
      <c r="F70" s="30">
        <f t="shared" si="3"/>
        <v>65.15687480775145</v>
      </c>
    </row>
    <row r="71" spans="1:6" s="8" customFormat="1" ht="15" outlineLevel="2">
      <c r="A71" s="10" t="s">
        <v>66</v>
      </c>
      <c r="B71" s="10" t="s">
        <v>16</v>
      </c>
      <c r="C71" s="11" t="s">
        <v>17</v>
      </c>
      <c r="D71" s="13">
        <v>600</v>
      </c>
      <c r="E71" s="27">
        <v>510.5</v>
      </c>
      <c r="F71" s="31">
        <f aca="true" t="shared" si="4" ref="F71:F79">E71/D71*100</f>
        <v>85.08333333333333</v>
      </c>
    </row>
    <row r="72" spans="1:6" s="8" customFormat="1" ht="15" outlineLevel="2">
      <c r="A72" s="10" t="s">
        <v>66</v>
      </c>
      <c r="B72" s="10" t="s">
        <v>20</v>
      </c>
      <c r="C72" s="11" t="s">
        <v>0</v>
      </c>
      <c r="D72" s="13">
        <v>325.4</v>
      </c>
      <c r="E72" s="27">
        <v>99.9</v>
      </c>
      <c r="F72" s="31">
        <f t="shared" si="4"/>
        <v>30.70067609096497</v>
      </c>
    </row>
    <row r="73" spans="1:6" s="8" customFormat="1" ht="45" outlineLevel="2">
      <c r="A73" s="10" t="s">
        <v>66</v>
      </c>
      <c r="B73" s="10" t="s">
        <v>139</v>
      </c>
      <c r="C73" s="11" t="s">
        <v>140</v>
      </c>
      <c r="D73" s="13">
        <v>95</v>
      </c>
      <c r="E73" s="27">
        <v>95</v>
      </c>
      <c r="F73" s="31">
        <f t="shared" si="4"/>
        <v>100</v>
      </c>
    </row>
    <row r="74" spans="1:6" s="8" customFormat="1" ht="15" outlineLevel="2">
      <c r="A74" s="10" t="s">
        <v>66</v>
      </c>
      <c r="B74" s="10" t="s">
        <v>128</v>
      </c>
      <c r="C74" s="11" t="s">
        <v>129</v>
      </c>
      <c r="D74" s="13">
        <v>5</v>
      </c>
      <c r="E74" s="27">
        <v>0</v>
      </c>
      <c r="F74" s="31">
        <f>E74/D74*100</f>
        <v>0</v>
      </c>
    </row>
    <row r="75" spans="1:6" s="8" customFormat="1" ht="15" outlineLevel="2">
      <c r="A75" s="10" t="s">
        <v>66</v>
      </c>
      <c r="B75" s="10" t="s">
        <v>21</v>
      </c>
      <c r="C75" s="11" t="s">
        <v>5</v>
      </c>
      <c r="D75" s="13">
        <v>40</v>
      </c>
      <c r="E75" s="27">
        <v>6.7</v>
      </c>
      <c r="F75" s="31">
        <f>E75/D75*100</f>
        <v>16.75</v>
      </c>
    </row>
    <row r="76" spans="1:6" s="8" customFormat="1" ht="15" outlineLevel="2">
      <c r="A76" s="10" t="s">
        <v>66</v>
      </c>
      <c r="B76" s="10" t="s">
        <v>36</v>
      </c>
      <c r="C76" s="11" t="s">
        <v>37</v>
      </c>
      <c r="D76" s="13">
        <v>90</v>
      </c>
      <c r="E76" s="27">
        <v>0</v>
      </c>
      <c r="F76" s="31">
        <f>E76/D76*100</f>
        <v>0</v>
      </c>
    </row>
    <row r="77" spans="1:6" s="8" customFormat="1" ht="15" outlineLevel="2">
      <c r="A77" s="10" t="s">
        <v>66</v>
      </c>
      <c r="B77" s="10" t="s">
        <v>148</v>
      </c>
      <c r="C77" s="11" t="s">
        <v>149</v>
      </c>
      <c r="D77" s="13">
        <v>30.4</v>
      </c>
      <c r="E77" s="27">
        <v>30.4</v>
      </c>
      <c r="F77" s="31">
        <f>E77/D77*100</f>
        <v>100</v>
      </c>
    </row>
    <row r="78" spans="1:6" s="8" customFormat="1" ht="15" outlineLevel="2">
      <c r="A78" s="10" t="s">
        <v>66</v>
      </c>
      <c r="B78" s="10" t="s">
        <v>130</v>
      </c>
      <c r="C78" s="11" t="s">
        <v>150</v>
      </c>
      <c r="D78" s="13">
        <v>9.6</v>
      </c>
      <c r="E78" s="27">
        <v>0</v>
      </c>
      <c r="F78" s="31">
        <f t="shared" si="4"/>
        <v>0</v>
      </c>
    </row>
    <row r="79" spans="1:6" s="8" customFormat="1" ht="15" customHeight="1" outlineLevel="2">
      <c r="A79" s="10" t="s">
        <v>66</v>
      </c>
      <c r="B79" s="10" t="s">
        <v>46</v>
      </c>
      <c r="C79" s="11" t="s">
        <v>47</v>
      </c>
      <c r="D79" s="13">
        <v>105</v>
      </c>
      <c r="E79" s="27">
        <v>104.8</v>
      </c>
      <c r="F79" s="31">
        <f t="shared" si="4"/>
        <v>99.80952380952381</v>
      </c>
    </row>
    <row r="80" spans="1:6" s="16" customFormat="1" ht="15" customHeight="1" outlineLevel="2">
      <c r="A80" s="19" t="s">
        <v>67</v>
      </c>
      <c r="B80" s="19"/>
      <c r="C80" s="20" t="s">
        <v>93</v>
      </c>
      <c r="D80" s="23">
        <f>D81+D86</f>
        <v>2619.8</v>
      </c>
      <c r="E80" s="23">
        <f>E81+E86</f>
        <v>2499.0000000000005</v>
      </c>
      <c r="F80" s="29">
        <f aca="true" t="shared" si="5" ref="F80:F96">E80/D80*100</f>
        <v>95.38896098938852</v>
      </c>
    </row>
    <row r="81" spans="1:6" s="8" customFormat="1" ht="15" outlineLevel="2">
      <c r="A81" s="21" t="s">
        <v>131</v>
      </c>
      <c r="B81" s="21"/>
      <c r="C81" s="22" t="s">
        <v>132</v>
      </c>
      <c r="D81" s="25">
        <f>D82+D83+D84+D85</f>
        <v>2611</v>
      </c>
      <c r="E81" s="25">
        <f>E82+E83+E84+E85</f>
        <v>2490.2000000000003</v>
      </c>
      <c r="F81" s="30">
        <f t="shared" si="5"/>
        <v>95.37342014553812</v>
      </c>
    </row>
    <row r="82" spans="1:6" s="8" customFormat="1" ht="15" outlineLevel="2">
      <c r="A82" s="10" t="s">
        <v>131</v>
      </c>
      <c r="B82" s="10" t="s">
        <v>18</v>
      </c>
      <c r="C82" s="11" t="s">
        <v>19</v>
      </c>
      <c r="D82" s="27">
        <v>2500</v>
      </c>
      <c r="E82" s="13">
        <v>2379.3</v>
      </c>
      <c r="F82" s="31">
        <f t="shared" si="5"/>
        <v>95.17200000000001</v>
      </c>
    </row>
    <row r="83" spans="1:6" s="8" customFormat="1" ht="45" hidden="1" outlineLevel="2">
      <c r="A83" s="10" t="s">
        <v>131</v>
      </c>
      <c r="B83" s="10" t="s">
        <v>139</v>
      </c>
      <c r="C83" s="11" t="s">
        <v>140</v>
      </c>
      <c r="D83" s="13">
        <v>0</v>
      </c>
      <c r="E83" s="13"/>
      <c r="F83" s="31" t="e">
        <f t="shared" si="5"/>
        <v>#DIV/0!</v>
      </c>
    </row>
    <row r="84" spans="1:6" s="8" customFormat="1" ht="15" outlineLevel="2">
      <c r="A84" s="10" t="s">
        <v>131</v>
      </c>
      <c r="B84" s="10" t="s">
        <v>144</v>
      </c>
      <c r="C84" s="11" t="s">
        <v>145</v>
      </c>
      <c r="D84" s="13">
        <v>12</v>
      </c>
      <c r="E84" s="13">
        <v>12</v>
      </c>
      <c r="F84" s="31">
        <f t="shared" si="5"/>
        <v>100</v>
      </c>
    </row>
    <row r="85" spans="1:6" s="8" customFormat="1" ht="15" outlineLevel="2">
      <c r="A85" s="10" t="s">
        <v>131</v>
      </c>
      <c r="B85" s="10" t="s">
        <v>142</v>
      </c>
      <c r="C85" s="11" t="s">
        <v>143</v>
      </c>
      <c r="D85" s="13">
        <v>99</v>
      </c>
      <c r="E85" s="13">
        <v>98.9</v>
      </c>
      <c r="F85" s="31">
        <f>E85/D85*100</f>
        <v>99.89898989898991</v>
      </c>
    </row>
    <row r="86" spans="1:6" s="8" customFormat="1" ht="15" outlineLevel="2">
      <c r="A86" s="21" t="s">
        <v>68</v>
      </c>
      <c r="B86" s="21"/>
      <c r="C86" s="22" t="s">
        <v>94</v>
      </c>
      <c r="D86" s="25">
        <f>SUM(D87:D91)</f>
        <v>8.8</v>
      </c>
      <c r="E86" s="25">
        <f>SUM(E87:E91)</f>
        <v>8.8</v>
      </c>
      <c r="F86" s="30">
        <f t="shared" si="5"/>
        <v>100</v>
      </c>
    </row>
    <row r="87" spans="1:6" s="8" customFormat="1" ht="15" outlineLevel="2">
      <c r="A87" s="10" t="s">
        <v>68</v>
      </c>
      <c r="B87" s="10" t="s">
        <v>20</v>
      </c>
      <c r="C87" s="11" t="s">
        <v>0</v>
      </c>
      <c r="D87" s="13">
        <v>8.8</v>
      </c>
      <c r="E87" s="13">
        <v>8.8</v>
      </c>
      <c r="F87" s="31">
        <f t="shared" si="5"/>
        <v>100</v>
      </c>
    </row>
    <row r="88" spans="1:6" s="8" customFormat="1" ht="15" hidden="1" outlineLevel="2">
      <c r="A88" s="10" t="s">
        <v>68</v>
      </c>
      <c r="B88" s="10" t="s">
        <v>108</v>
      </c>
      <c r="C88" s="11" t="s">
        <v>109</v>
      </c>
      <c r="D88" s="13">
        <v>0</v>
      </c>
      <c r="E88" s="13">
        <v>0</v>
      </c>
      <c r="F88" s="31" t="e">
        <f t="shared" si="5"/>
        <v>#DIV/0!</v>
      </c>
    </row>
    <row r="89" spans="1:6" s="8" customFormat="1" ht="15" hidden="1">
      <c r="A89" s="10" t="s">
        <v>68</v>
      </c>
      <c r="B89" s="10" t="s">
        <v>36</v>
      </c>
      <c r="C89" s="11" t="s">
        <v>37</v>
      </c>
      <c r="D89" s="13">
        <v>0</v>
      </c>
      <c r="E89" s="13">
        <v>0</v>
      </c>
      <c r="F89" s="31" t="e">
        <f t="shared" si="5"/>
        <v>#DIV/0!</v>
      </c>
    </row>
    <row r="90" spans="1:6" s="16" customFormat="1" ht="15" hidden="1" outlineLevel="1">
      <c r="A90" s="10" t="s">
        <v>68</v>
      </c>
      <c r="B90" s="10" t="s">
        <v>62</v>
      </c>
      <c r="C90" s="11" t="s">
        <v>63</v>
      </c>
      <c r="D90" s="13">
        <v>0</v>
      </c>
      <c r="E90" s="13">
        <v>0</v>
      </c>
      <c r="F90" s="31" t="e">
        <f t="shared" si="5"/>
        <v>#DIV/0!</v>
      </c>
    </row>
    <row r="91" spans="1:6" s="8" customFormat="1" ht="15" hidden="1" outlineLevel="2">
      <c r="A91" s="10" t="s">
        <v>68</v>
      </c>
      <c r="B91" s="10" t="s">
        <v>46</v>
      </c>
      <c r="C91" s="11" t="s">
        <v>47</v>
      </c>
      <c r="D91" s="13">
        <v>0</v>
      </c>
      <c r="E91" s="13">
        <v>0</v>
      </c>
      <c r="F91" s="31" t="e">
        <f t="shared" si="5"/>
        <v>#DIV/0!</v>
      </c>
    </row>
    <row r="92" spans="1:6" s="12" customFormat="1" ht="15" collapsed="1">
      <c r="A92" s="19" t="s">
        <v>110</v>
      </c>
      <c r="B92" s="19"/>
      <c r="C92" s="20" t="s">
        <v>111</v>
      </c>
      <c r="D92" s="23">
        <f>D93</f>
        <v>30.5</v>
      </c>
      <c r="E92" s="23">
        <f>E93</f>
        <v>30.5</v>
      </c>
      <c r="F92" s="29">
        <f t="shared" si="5"/>
        <v>100</v>
      </c>
    </row>
    <row r="93" spans="1:6" s="15" customFormat="1" ht="30">
      <c r="A93" s="21" t="s">
        <v>112</v>
      </c>
      <c r="B93" s="21"/>
      <c r="C93" s="22" t="s">
        <v>113</v>
      </c>
      <c r="D93" s="25">
        <f>D94</f>
        <v>30.5</v>
      </c>
      <c r="E93" s="25">
        <f>E94</f>
        <v>30.5</v>
      </c>
      <c r="F93" s="30">
        <f t="shared" si="5"/>
        <v>100</v>
      </c>
    </row>
    <row r="94" spans="1:6" s="12" customFormat="1" ht="30">
      <c r="A94" s="10" t="s">
        <v>112</v>
      </c>
      <c r="B94" s="10" t="s">
        <v>114</v>
      </c>
      <c r="C94" s="11" t="s">
        <v>115</v>
      </c>
      <c r="D94" s="13">
        <v>30.5</v>
      </c>
      <c r="E94" s="13">
        <v>30.5</v>
      </c>
      <c r="F94" s="31">
        <f t="shared" si="5"/>
        <v>100</v>
      </c>
    </row>
    <row r="95" spans="1:6" s="12" customFormat="1" ht="15">
      <c r="A95" s="19" t="s">
        <v>69</v>
      </c>
      <c r="B95" s="19"/>
      <c r="C95" s="20" t="s">
        <v>95</v>
      </c>
      <c r="D95" s="23">
        <f>D96</f>
        <v>5536.600000000001</v>
      </c>
      <c r="E95" s="23">
        <f>E96</f>
        <v>5523.500000000001</v>
      </c>
      <c r="F95" s="29">
        <f t="shared" si="5"/>
        <v>99.76339269587832</v>
      </c>
    </row>
    <row r="96" spans="1:6" s="12" customFormat="1" ht="15" customHeight="1">
      <c r="A96" s="21" t="s">
        <v>70</v>
      </c>
      <c r="B96" s="21"/>
      <c r="C96" s="22" t="s">
        <v>96</v>
      </c>
      <c r="D96" s="25">
        <f>SUM(D97:D116)</f>
        <v>5536.600000000001</v>
      </c>
      <c r="E96" s="25">
        <f>SUM(E97:E116)</f>
        <v>5523.500000000001</v>
      </c>
      <c r="F96" s="30">
        <f t="shared" si="5"/>
        <v>99.76339269587832</v>
      </c>
    </row>
    <row r="97" spans="1:6" s="12" customFormat="1" ht="15" customHeight="1">
      <c r="A97" s="10" t="s">
        <v>70</v>
      </c>
      <c r="B97" s="10" t="s">
        <v>8</v>
      </c>
      <c r="C97" s="11" t="s">
        <v>9</v>
      </c>
      <c r="D97" s="13">
        <v>3189.8</v>
      </c>
      <c r="E97" s="13">
        <v>3189.8</v>
      </c>
      <c r="F97" s="31">
        <f aca="true" t="shared" si="6" ref="F97:F116">E97/D97*100</f>
        <v>100</v>
      </c>
    </row>
    <row r="98" spans="1:6" s="12" customFormat="1" ht="15" hidden="1">
      <c r="A98" s="10" t="s">
        <v>70</v>
      </c>
      <c r="B98" s="10" t="s">
        <v>60</v>
      </c>
      <c r="C98" s="11" t="s">
        <v>61</v>
      </c>
      <c r="D98" s="13"/>
      <c r="E98" s="13"/>
      <c r="F98" s="31" t="e">
        <f t="shared" si="6"/>
        <v>#DIV/0!</v>
      </c>
    </row>
    <row r="99" spans="1:6" s="12" customFormat="1" ht="13.5" customHeight="1">
      <c r="A99" s="10" t="s">
        <v>70</v>
      </c>
      <c r="B99" s="10" t="s">
        <v>10</v>
      </c>
      <c r="C99" s="11" t="s">
        <v>11</v>
      </c>
      <c r="D99" s="13">
        <v>928.1</v>
      </c>
      <c r="E99" s="13">
        <v>928.1</v>
      </c>
      <c r="F99" s="31">
        <f t="shared" si="6"/>
        <v>100</v>
      </c>
    </row>
    <row r="100" spans="1:6" s="12" customFormat="1" ht="15" customHeight="1">
      <c r="A100" s="10" t="s">
        <v>70</v>
      </c>
      <c r="B100" s="10" t="s">
        <v>14</v>
      </c>
      <c r="C100" s="11" t="s">
        <v>15</v>
      </c>
      <c r="D100" s="13">
        <v>50</v>
      </c>
      <c r="E100" s="13">
        <v>38.9</v>
      </c>
      <c r="F100" s="31">
        <f t="shared" si="6"/>
        <v>77.8</v>
      </c>
    </row>
    <row r="101" spans="1:6" s="12" customFormat="1" ht="15">
      <c r="A101" s="10" t="s">
        <v>70</v>
      </c>
      <c r="B101" s="10" t="s">
        <v>16</v>
      </c>
      <c r="C101" s="11" t="s">
        <v>17</v>
      </c>
      <c r="D101" s="13">
        <v>673.6</v>
      </c>
      <c r="E101" s="13">
        <v>673.1</v>
      </c>
      <c r="F101" s="31">
        <f t="shared" si="6"/>
        <v>99.92577197149643</v>
      </c>
    </row>
    <row r="102" spans="1:6" ht="15">
      <c r="A102" s="10" t="s">
        <v>70</v>
      </c>
      <c r="B102" s="10" t="s">
        <v>18</v>
      </c>
      <c r="C102" s="11" t="s">
        <v>19</v>
      </c>
      <c r="D102" s="13">
        <v>487.7</v>
      </c>
      <c r="E102" s="13">
        <v>487.7</v>
      </c>
      <c r="F102" s="31">
        <f t="shared" si="6"/>
        <v>100</v>
      </c>
    </row>
    <row r="103" spans="1:6" ht="15" hidden="1">
      <c r="A103" s="10" t="s">
        <v>70</v>
      </c>
      <c r="B103" s="10" t="s">
        <v>20</v>
      </c>
      <c r="C103" s="11" t="s">
        <v>0</v>
      </c>
      <c r="D103" s="28">
        <v>0</v>
      </c>
      <c r="E103" s="13"/>
      <c r="F103" s="31" t="e">
        <f t="shared" si="6"/>
        <v>#DIV/0!</v>
      </c>
    </row>
    <row r="104" spans="1:6" ht="30" hidden="1">
      <c r="A104" s="10" t="s">
        <v>70</v>
      </c>
      <c r="B104" s="10" t="s">
        <v>114</v>
      </c>
      <c r="C104" s="11" t="s">
        <v>115</v>
      </c>
      <c r="D104" s="13">
        <v>0</v>
      </c>
      <c r="E104" s="13"/>
      <c r="F104" s="31" t="e">
        <f t="shared" si="6"/>
        <v>#DIV/0!</v>
      </c>
    </row>
    <row r="105" spans="1:6" ht="15">
      <c r="A105" s="10" t="s">
        <v>70</v>
      </c>
      <c r="B105" s="10" t="s">
        <v>77</v>
      </c>
      <c r="C105" s="11" t="s">
        <v>78</v>
      </c>
      <c r="D105" s="13">
        <v>7</v>
      </c>
      <c r="E105" s="13">
        <v>7</v>
      </c>
      <c r="F105" s="31">
        <f t="shared" si="6"/>
        <v>100</v>
      </c>
    </row>
    <row r="106" spans="1:6" ht="15">
      <c r="A106" s="10" t="s">
        <v>70</v>
      </c>
      <c r="B106" s="10" t="s">
        <v>22</v>
      </c>
      <c r="C106" s="11" t="s">
        <v>23</v>
      </c>
      <c r="D106" s="13">
        <v>6.9</v>
      </c>
      <c r="E106" s="13">
        <v>6.9</v>
      </c>
      <c r="F106" s="31">
        <f t="shared" si="6"/>
        <v>100</v>
      </c>
    </row>
    <row r="107" spans="1:6" ht="15">
      <c r="A107" s="10" t="s">
        <v>70</v>
      </c>
      <c r="B107" s="10" t="s">
        <v>79</v>
      </c>
      <c r="C107" s="11" t="s">
        <v>80</v>
      </c>
      <c r="D107" s="13">
        <v>30</v>
      </c>
      <c r="E107" s="13">
        <v>30</v>
      </c>
      <c r="F107" s="31">
        <f t="shared" si="6"/>
        <v>100</v>
      </c>
    </row>
    <row r="108" spans="1:6" ht="15" hidden="1">
      <c r="A108" s="10" t="s">
        <v>70</v>
      </c>
      <c r="B108" s="10" t="s">
        <v>54</v>
      </c>
      <c r="C108" s="11" t="s">
        <v>1</v>
      </c>
      <c r="D108" s="28">
        <v>0</v>
      </c>
      <c r="E108" s="13"/>
      <c r="F108" s="31" t="e">
        <f t="shared" si="6"/>
        <v>#DIV/0!</v>
      </c>
    </row>
    <row r="109" spans="1:6" ht="15">
      <c r="A109" s="10" t="s">
        <v>70</v>
      </c>
      <c r="B109" s="10" t="s">
        <v>30</v>
      </c>
      <c r="C109" s="11" t="s">
        <v>31</v>
      </c>
      <c r="D109" s="13">
        <v>14.1</v>
      </c>
      <c r="E109" s="13">
        <v>13.6</v>
      </c>
      <c r="F109" s="31">
        <f t="shared" si="6"/>
        <v>96.45390070921985</v>
      </c>
    </row>
    <row r="110" spans="1:6" ht="15">
      <c r="A110" s="10" t="s">
        <v>70</v>
      </c>
      <c r="B110" s="10" t="s">
        <v>32</v>
      </c>
      <c r="C110" s="11" t="s">
        <v>33</v>
      </c>
      <c r="D110" s="13">
        <v>0.5</v>
      </c>
      <c r="E110" s="13">
        <v>0</v>
      </c>
      <c r="F110" s="31">
        <f t="shared" si="6"/>
        <v>0</v>
      </c>
    </row>
    <row r="111" spans="1:6" ht="15">
      <c r="A111" s="10" t="s">
        <v>70</v>
      </c>
      <c r="B111" s="10" t="s">
        <v>34</v>
      </c>
      <c r="C111" s="11" t="s">
        <v>35</v>
      </c>
      <c r="D111" s="13">
        <v>0.5</v>
      </c>
      <c r="E111" s="13">
        <v>0</v>
      </c>
      <c r="F111" s="31">
        <f t="shared" si="6"/>
        <v>0</v>
      </c>
    </row>
    <row r="112" spans="1:6" ht="15">
      <c r="A112" s="10" t="s">
        <v>70</v>
      </c>
      <c r="B112" s="10" t="s">
        <v>133</v>
      </c>
      <c r="C112" s="11" t="s">
        <v>134</v>
      </c>
      <c r="D112" s="13">
        <v>5.8</v>
      </c>
      <c r="E112" s="13">
        <v>5.8</v>
      </c>
      <c r="F112" s="31">
        <f t="shared" si="6"/>
        <v>100</v>
      </c>
    </row>
    <row r="113" spans="1:6" s="14" customFormat="1" ht="15">
      <c r="A113" s="10" t="s">
        <v>70</v>
      </c>
      <c r="B113" s="10" t="s">
        <v>146</v>
      </c>
      <c r="C113" s="11" t="s">
        <v>147</v>
      </c>
      <c r="D113" s="13">
        <v>52.6</v>
      </c>
      <c r="E113" s="13">
        <v>52.6</v>
      </c>
      <c r="F113" s="31">
        <f t="shared" si="6"/>
        <v>100</v>
      </c>
    </row>
    <row r="114" spans="1:6" ht="15">
      <c r="A114" s="10" t="s">
        <v>70</v>
      </c>
      <c r="B114" s="10" t="s">
        <v>148</v>
      </c>
      <c r="C114" s="11" t="s">
        <v>149</v>
      </c>
      <c r="D114" s="13">
        <v>80</v>
      </c>
      <c r="E114" s="13">
        <v>80</v>
      </c>
      <c r="F114" s="31">
        <f t="shared" si="6"/>
        <v>100</v>
      </c>
    </row>
    <row r="115" spans="1:6" ht="15" hidden="1">
      <c r="A115" s="10" t="s">
        <v>70</v>
      </c>
      <c r="B115" s="10" t="s">
        <v>116</v>
      </c>
      <c r="C115" s="11" t="s">
        <v>117</v>
      </c>
      <c r="D115" s="28">
        <v>0</v>
      </c>
      <c r="E115" s="13"/>
      <c r="F115" s="31" t="e">
        <f t="shared" si="6"/>
        <v>#DIV/0!</v>
      </c>
    </row>
    <row r="116" spans="1:6" s="14" customFormat="1" ht="15">
      <c r="A116" s="10" t="s">
        <v>70</v>
      </c>
      <c r="B116" s="10" t="s">
        <v>44</v>
      </c>
      <c r="C116" s="11" t="s">
        <v>45</v>
      </c>
      <c r="D116" s="13">
        <v>10</v>
      </c>
      <c r="E116" s="13">
        <v>10</v>
      </c>
      <c r="F116" s="31">
        <f t="shared" si="6"/>
        <v>100</v>
      </c>
    </row>
    <row r="117" spans="1:6" ht="15" hidden="1">
      <c r="A117" s="19" t="s">
        <v>118</v>
      </c>
      <c r="B117" s="19"/>
      <c r="C117" s="20" t="s">
        <v>119</v>
      </c>
      <c r="D117" s="23">
        <f>D118</f>
        <v>0</v>
      </c>
      <c r="E117" s="23">
        <f>E118</f>
        <v>0</v>
      </c>
      <c r="F117" s="29" t="e">
        <f aca="true" t="shared" si="7" ref="F117:F127">E117/D117*100</f>
        <v>#DIV/0!</v>
      </c>
    </row>
    <row r="118" spans="1:6" ht="15" hidden="1">
      <c r="A118" s="21" t="s">
        <v>120</v>
      </c>
      <c r="B118" s="21"/>
      <c r="C118" s="22" t="s">
        <v>121</v>
      </c>
      <c r="D118" s="25">
        <f>D119</f>
        <v>0</v>
      </c>
      <c r="E118" s="25">
        <f>E119</f>
        <v>0</v>
      </c>
      <c r="F118" s="30" t="e">
        <f t="shared" si="7"/>
        <v>#DIV/0!</v>
      </c>
    </row>
    <row r="119" spans="1:6" ht="30" hidden="1">
      <c r="A119" s="10" t="s">
        <v>120</v>
      </c>
      <c r="B119" s="10" t="s">
        <v>122</v>
      </c>
      <c r="C119" s="11" t="s">
        <v>123</v>
      </c>
      <c r="D119" s="13">
        <v>0</v>
      </c>
      <c r="E119" s="13"/>
      <c r="F119" s="31" t="e">
        <f t="shared" si="7"/>
        <v>#DIV/0!</v>
      </c>
    </row>
    <row r="120" spans="1:6" s="14" customFormat="1" ht="15">
      <c r="A120" s="19" t="s">
        <v>135</v>
      </c>
      <c r="B120" s="19"/>
      <c r="C120" s="20" t="s">
        <v>136</v>
      </c>
      <c r="D120" s="23">
        <f>D121</f>
        <v>18</v>
      </c>
      <c r="E120" s="23">
        <f>E121</f>
        <v>6</v>
      </c>
      <c r="F120" s="29">
        <f t="shared" si="7"/>
        <v>33.33333333333333</v>
      </c>
    </row>
    <row r="121" spans="1:6" ht="15">
      <c r="A121" s="21" t="s">
        <v>137</v>
      </c>
      <c r="B121" s="21"/>
      <c r="C121" s="22" t="s">
        <v>138</v>
      </c>
      <c r="D121" s="25">
        <f>D122+D123+D124</f>
        <v>18</v>
      </c>
      <c r="E121" s="25">
        <f>E122+E123+E124</f>
        <v>6</v>
      </c>
      <c r="F121" s="30">
        <f t="shared" si="7"/>
        <v>33.33333333333333</v>
      </c>
    </row>
    <row r="122" spans="1:6" ht="45" hidden="1">
      <c r="A122" s="10" t="s">
        <v>137</v>
      </c>
      <c r="B122" s="10" t="s">
        <v>139</v>
      </c>
      <c r="C122" s="11" t="s">
        <v>140</v>
      </c>
      <c r="D122" s="13">
        <v>0</v>
      </c>
      <c r="E122" s="13"/>
      <c r="F122" s="31" t="e">
        <f t="shared" si="7"/>
        <v>#DIV/0!</v>
      </c>
    </row>
    <row r="123" spans="1:6" ht="15" hidden="1">
      <c r="A123" s="10" t="s">
        <v>141</v>
      </c>
      <c r="B123" s="10" t="s">
        <v>142</v>
      </c>
      <c r="C123" s="11" t="s">
        <v>143</v>
      </c>
      <c r="D123" s="13">
        <v>0</v>
      </c>
      <c r="E123" s="13"/>
      <c r="F123" s="31" t="e">
        <f t="shared" si="7"/>
        <v>#DIV/0!</v>
      </c>
    </row>
    <row r="124" spans="1:6" ht="15">
      <c r="A124" s="10" t="s">
        <v>141</v>
      </c>
      <c r="B124" s="10" t="s">
        <v>144</v>
      </c>
      <c r="C124" s="11" t="s">
        <v>145</v>
      </c>
      <c r="D124" s="13">
        <v>18</v>
      </c>
      <c r="E124" s="13">
        <v>6</v>
      </c>
      <c r="F124" s="31">
        <f t="shared" si="7"/>
        <v>33.33333333333333</v>
      </c>
    </row>
    <row r="125" spans="1:6" ht="30">
      <c r="A125" s="19" t="s">
        <v>71</v>
      </c>
      <c r="B125" s="19"/>
      <c r="C125" s="20" t="s">
        <v>97</v>
      </c>
      <c r="D125" s="23">
        <f>D126</f>
        <v>0.2</v>
      </c>
      <c r="E125" s="23">
        <f>E126</f>
        <v>0.2</v>
      </c>
      <c r="F125" s="29">
        <f t="shared" si="7"/>
        <v>100</v>
      </c>
    </row>
    <row r="126" spans="1:6" ht="30">
      <c r="A126" s="21" t="s">
        <v>72</v>
      </c>
      <c r="B126" s="21"/>
      <c r="C126" s="22" t="s">
        <v>98</v>
      </c>
      <c r="D126" s="25">
        <f>D127</f>
        <v>0.2</v>
      </c>
      <c r="E126" s="25">
        <f>E127</f>
        <v>0.2</v>
      </c>
      <c r="F126" s="30">
        <f t="shared" si="7"/>
        <v>100</v>
      </c>
    </row>
    <row r="127" spans="1:6" ht="15">
      <c r="A127" s="10" t="s">
        <v>72</v>
      </c>
      <c r="B127" s="10" t="s">
        <v>73</v>
      </c>
      <c r="C127" s="11" t="s">
        <v>74</v>
      </c>
      <c r="D127" s="13">
        <v>0.2</v>
      </c>
      <c r="E127" s="13">
        <v>0.2</v>
      </c>
      <c r="F127" s="31">
        <f t="shared" si="7"/>
        <v>100</v>
      </c>
    </row>
    <row r="128" ht="12.75">
      <c r="D128" s="4"/>
    </row>
    <row r="129" ht="12.75">
      <c r="D129" s="4"/>
    </row>
    <row r="130" spans="1:4" ht="12.75">
      <c r="A130" s="32" t="s">
        <v>153</v>
      </c>
      <c r="B130" s="33"/>
      <c r="D130" s="4"/>
    </row>
    <row r="131" spans="1:4" ht="12.75">
      <c r="A131" s="36" t="s">
        <v>154</v>
      </c>
      <c r="B131" s="36"/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</sheetData>
  <sheetProtection/>
  <mergeCells count="3">
    <mergeCell ref="D1:F1"/>
    <mergeCell ref="A3:F3"/>
    <mergeCell ref="A131:B1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2018-05-07T02:18:30Z</cp:lastPrinted>
  <dcterms:created xsi:type="dcterms:W3CDTF">2007-10-26T05:01:23Z</dcterms:created>
  <dcterms:modified xsi:type="dcterms:W3CDTF">2018-05-07T02:18:49Z</dcterms:modified>
  <cp:category/>
  <cp:version/>
  <cp:contentType/>
  <cp:contentStatus/>
</cp:coreProperties>
</file>