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Бе " sheetId="4" r:id="rId1"/>
    <sheet name="Лист1" sheetId="1" r:id="rId2"/>
    <sheet name="Лист2" sheetId="2" r:id="rId3"/>
    <sheet name="Лист3" sheetId="3" r:id="rId4"/>
  </sheets>
  <definedNames>
    <definedName name="_xlnm.Print_Area" localSheetId="0">'Бе '!$A$1:$H$62</definedName>
  </definedNames>
  <calcPr calcId="125725"/>
</workbook>
</file>

<file path=xl/calcChain.xml><?xml version="1.0" encoding="utf-8"?>
<calcChain xmlns="http://schemas.openxmlformats.org/spreadsheetml/2006/main">
  <c r="G61" i="4"/>
  <c r="G60" s="1"/>
  <c r="G59" s="1"/>
  <c r="E50"/>
  <c r="E49" s="1"/>
  <c r="G51"/>
  <c r="G50" s="1"/>
  <c r="H50"/>
  <c r="F50"/>
  <c r="G48"/>
  <c r="G47" s="1"/>
  <c r="H47"/>
  <c r="F47"/>
  <c r="E47"/>
  <c r="H57"/>
  <c r="G56"/>
  <c r="G53"/>
  <c r="G52" s="1"/>
  <c r="G46"/>
  <c r="G45" s="1"/>
  <c r="G44" s="1"/>
  <c r="G20"/>
  <c r="G19" s="1"/>
  <c r="H60"/>
  <c r="H59" s="1"/>
  <c r="H55"/>
  <c r="H52"/>
  <c r="H45"/>
  <c r="H44" s="1"/>
  <c r="H40"/>
  <c r="H39" s="1"/>
  <c r="H36"/>
  <c r="H34"/>
  <c r="H32"/>
  <c r="H31" s="1"/>
  <c r="H27"/>
  <c r="H21"/>
  <c r="H19"/>
  <c r="H13"/>
  <c r="H9"/>
  <c r="G55"/>
  <c r="G40"/>
  <c r="G39" s="1"/>
  <c r="G34"/>
  <c r="G32"/>
  <c r="F60"/>
  <c r="F59" s="1"/>
  <c r="F57"/>
  <c r="F55"/>
  <c r="F52"/>
  <c r="F45"/>
  <c r="F44" s="1"/>
  <c r="F40"/>
  <c r="F39" s="1"/>
  <c r="F36"/>
  <c r="F34"/>
  <c r="F32"/>
  <c r="F31" s="1"/>
  <c r="F27"/>
  <c r="F21"/>
  <c r="F19"/>
  <c r="F13"/>
  <c r="F9"/>
  <c r="E58"/>
  <c r="G58" s="1"/>
  <c r="G57" s="1"/>
  <c r="E10"/>
  <c r="E9" s="1"/>
  <c r="E14"/>
  <c r="E13" s="1"/>
  <c r="E19"/>
  <c r="E22"/>
  <c r="G22" s="1"/>
  <c r="E24"/>
  <c r="G24" s="1"/>
  <c r="E28"/>
  <c r="E27" s="1"/>
  <c r="E32"/>
  <c r="E34"/>
  <c r="E37"/>
  <c r="E36" s="1"/>
  <c r="E40"/>
  <c r="E39" s="1"/>
  <c r="E45"/>
  <c r="E44" s="1"/>
  <c r="E43" s="1"/>
  <c r="E42" s="1"/>
  <c r="E52"/>
  <c r="E55"/>
  <c r="E57"/>
  <c r="E54" s="1"/>
  <c r="E60"/>
  <c r="E59" s="1"/>
  <c r="G43" l="1"/>
  <c r="G42" s="1"/>
  <c r="G31"/>
  <c r="G14"/>
  <c r="G13" s="1"/>
  <c r="F49"/>
  <c r="F43" s="1"/>
  <c r="F42" s="1"/>
  <c r="E31"/>
  <c r="G37"/>
  <c r="G36" s="1"/>
  <c r="G21"/>
  <c r="G8" s="1"/>
  <c r="G28"/>
  <c r="G27" s="1"/>
  <c r="G49"/>
  <c r="H49"/>
  <c r="E21"/>
  <c r="E8" s="1"/>
  <c r="H8"/>
  <c r="G10"/>
  <c r="G9" s="1"/>
  <c r="G54"/>
  <c r="H54"/>
  <c r="H43" s="1"/>
  <c r="H42" s="1"/>
  <c r="F8"/>
  <c r="F54"/>
  <c r="H62" l="1"/>
  <c r="G62"/>
  <c r="F62"/>
  <c r="E62"/>
</calcChain>
</file>

<file path=xl/comments1.xml><?xml version="1.0" encoding="utf-8"?>
<comments xmlns="http://schemas.openxmlformats.org/spreadsheetml/2006/main">
  <authors>
    <author>Автор</author>
  </authors>
  <commentList>
    <comment ref="D3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<sst xmlns="http://schemas.openxmlformats.org/spreadsheetml/2006/main" count="171" uniqueCount="124">
  <si>
    <t>ВСЕГО ДОХОДОВ</t>
  </si>
  <si>
    <t>903</t>
  </si>
  <si>
    <t>000</t>
  </si>
  <si>
    <t>Субвенции бюджетам сельских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</si>
  <si>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</si>
  <si>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</si>
  <si>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учёта на территориях, где отсутствуют военные комиссариаты</t>
  </si>
  <si>
    <t>Прочие субсидии бюджетам сельских поселений</t>
  </si>
  <si>
    <t>Прочие субсидии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</si>
  <si>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</si>
  <si>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</si>
  <si>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</si>
  <si>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</si>
  <si>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903 1 14 06013 10 0000 430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</si>
  <si>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</si>
  <si>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966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</si>
  <si>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</si>
  <si>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</si>
  <si>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000 1 14 00000 00 0000 000</t>
  </si>
  <si>
    <t>ДОХОДЫ ОТ ПРОДАЖИ МАТЕРИАЛЬНЫХ И НЕМАТЕРИАЛЬНЫХ АКТИВОВ</t>
  </si>
  <si>
    <t>903 1 13 01995 10 0000 130</t>
  </si>
  <si>
    <t>Прочие доходы от оказания платных услуг (работ) получателями средств бюджетов сельских поселений</t>
  </si>
  <si>
    <t xml:space="preserve">Прочие доходы от оказания платных услуг (работ)     </t>
  </si>
  <si>
    <t>000 1 13 00000 00 0000 000</t>
  </si>
  <si>
    <t>ДОХОДЫ ОТ ОКАЗАНИЯ ПЛАТНЫХ УСЛУГ И КОМПЕНСАЦИИ ЗАТРАТ ГОСУДАРСТВА</t>
  </si>
  <si>
    <t>903 1 11 09045 10 0000 120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</si>
  <si>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</si>
  <si>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</si>
  <si>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</si>
  <si>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</si>
  <si>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</si>
  <si>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000 1 11 05000 00 0000 000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</si>
  <si>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</si>
  <si>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</si>
  <si>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</si>
  <si>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1 09 00000 00 0000 000</t>
  </si>
  <si>
    <t>ЗАДОЛЖЕННОСТЬ И ПЕРЕРАСЧЕТЫ ПО ОТМЕНЕННЫМ НАЛОГАМ, 
СБОРАМ И ИНЫМ ОБЯЗАТЕЛЬНЫМ ПЛАТЕЖАМ</t>
  </si>
  <si>
    <t>903 1 08 04020 01 0000 110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</si>
  <si>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</si>
  <si>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</si>
  <si>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</si>
  <si>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000 1 08 00000 00 0000 000</t>
  </si>
  <si>
    <t>ГОСУДАРСТВЕННАЯ ПОШЛИНА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</si>
  <si>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</si>
  <si>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</si>
  <si>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182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</si>
  <si>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</si>
  <si>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</si>
  <si>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</si>
  <si>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</si>
  <si>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</si>
  <si>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</si>
  <si>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000 1 06 00000 00 0000 000</t>
  </si>
  <si>
    <t>НАЛОГИ НА ИМУЩЕСТВО</t>
  </si>
  <si>
    <t xml:space="preserve">Единый сельскохозяйственный налог </t>
  </si>
  <si>
    <t>НАЛОГИ НА СОВОКУПНЫЙ НАЛОГ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</si>
  <si>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</si>
  <si>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</si>
  <si>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</si>
  <si>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</si>
  <si>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</si>
  <si>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</si>
  <si>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</si>
  <si>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</si>
  <si>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</si>
  <si>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</si>
  <si>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</si>
  <si>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</si>
  <si>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</si>
  <si>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</si>
  <si>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</si>
  <si>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</si>
  <si>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</si>
  <si>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</si>
  <si>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</si>
  <si>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</si>
  <si>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</si>
  <si>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доходов бюджета</t>
  </si>
  <si>
    <t>главного 
админи-
стратора
 доходов</t>
  </si>
  <si>
    <t>Код 
бюджетной классификации</t>
  </si>
  <si>
    <t>Наименование платежей</t>
  </si>
  <si>
    <t>Код бюджетной классификации</t>
  </si>
  <si>
    <t>тыс. руб.</t>
  </si>
  <si>
    <t>ПРОГНОЗИРУЕМЫЕ ДОХОДЫ 
БЕРЕЗНЯКОВСКОГО МУНИЦИПАЛЬНОГО ОБРАЗОВАНИЯ
НА 2017 ГОД</t>
  </si>
  <si>
    <t>000 2 00 00000 00 0000 000</t>
  </si>
  <si>
    <t>000 2 02 00000 00 0000 000</t>
  </si>
  <si>
    <t>903 2 02 35118 10 0000 151</t>
  </si>
  <si>
    <t>000 2 02 35118 00 0000 151</t>
  </si>
  <si>
    <t>000 2 02 30000 00 0000 151</t>
  </si>
  <si>
    <t>903 2 02 30024 10 0000 151</t>
  </si>
  <si>
    <t>000 2 02 30024 00 0000 151</t>
  </si>
  <si>
    <t>План на 2017 год</t>
  </si>
  <si>
    <t>182 1 05 03000 01 0000 110</t>
  </si>
  <si>
    <t>000 1 05 00000 01 0000 000</t>
  </si>
  <si>
    <t>000 1 13 01000 00 0000 130</t>
  </si>
  <si>
    <t>000 2 02 10000 00 0000 151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</si>
  <si>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</si>
  <si>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</si>
  <si>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000 2 02 15001 00 0000 151</t>
  </si>
  <si>
    <t>903 2 02 15001 10 0000 151</t>
  </si>
  <si>
    <t>000 1 01 02000 01 0000 110</t>
  </si>
  <si>
    <t>000 1 06 01000 00 0000 110</t>
  </si>
  <si>
    <t>000 1 06 06000 00 0000 110</t>
  </si>
  <si>
    <t>Субсидии бюджетам бюджетной системы Российской Федерации (межбюджетные субсидии)</t>
  </si>
  <si>
    <t>Внесение изменений</t>
  </si>
  <si>
    <t>Уточненный план на 2017 год</t>
  </si>
  <si>
    <t>000 2 02 20000 00 0000 151</t>
  </si>
  <si>
    <t>000 2 02 29999 00 0000 151</t>
  </si>
  <si>
    <t>903 2 02 29999 10 0000 151</t>
  </si>
  <si>
    <t>000 2 02 15002 00 0000 151</t>
  </si>
  <si>
    <t>903 2 02 15002 10 0000 151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</si>
  <si>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</si>
  <si>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</si>
  <si>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000 2 02 20077 00 0000 151</t>
  </si>
  <si>
    <t>903 2 02 20077 10 0000 151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</si>
  <si>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</si>
  <si>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</si>
  <si>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Прочие безвозмездные поступления в бюджеты сельских поселений</t>
  </si>
  <si>
    <t>ПРОЧИЕ БЕЗВОЗМЕЗДНЫЕ ПОСТУПЛЕНИЯ</t>
  </si>
  <si>
    <t>000 2 07 05000 10 0000 180</t>
  </si>
  <si>
    <t>903 2 07 05030 10 0000 180</t>
  </si>
  <si>
    <t>000 2 07 00000 00 0000 180</t>
  </si>
  <si>
    <t>Исполнено на 01.06.2017г.</t>
  </si>
  <si>
    <t>Приложения  № 1
к решению Думы Березняковского сельского поселения Нижнеилимского района "О внесении изменений в Решение Думы Березняковского сельского  поселения Нижнеилимского района "О бюджете Березняковского  муниципального образования на 2017 год и на плановый период 2018 и 2019 годов" от 29.12.2016 г. № 176
от  "    29   " июня  2017  г. №  203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</si>
</sst>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b/>
      <sz val="9"/>
      <name val="Book Antiqua"/>
      <family val="1"/>
      <charset val="204"/>
    </font>
    <font>
      <sz val="8"/>
      <name val="Book Antiqua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9"/>
      <name val="Book Antiqua"/>
      <family val="1"/>
      <charset val="204"/>
    </font>
    <font>
      <b/>
      <sz val="10"/>
      <name val="Book Antiqua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7" fillId="0" borderId="0"/>
  </cellStyleXfs>
  <cellXfs count="113">
    <xf numFmtId="0" fontId="0" fillId="0" borderId="0" xfId="0"/>
    <xf numFmtId="0" fontId="2" fillId="0" borderId="0" xfId="6" applyFont="1" applyAlignment="1">
      <alignment vertical="center"/>
    </xf>
    <xf numFmtId="0" fontId="3" fillId="0" borderId="0" xfId="9" applyFont="1" applyAlignment="1">
      <alignment vertical="center"/>
    </xf>
    <xf numFmtId="0" fontId="4" fillId="0" borderId="0" xfId="6" applyFont="1" applyFill="1" applyAlignment="1" applyProtection="1">
      <alignment vertical="center"/>
      <protection hidden="1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center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7" fillId="0" borderId="1" xfId="6" applyFont="1" applyBorder="1" applyAlignment="1">
      <alignment vertical="center"/>
    </xf>
    <xf numFmtId="49" fontId="10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 vertical="center" wrapText="1" indent="3"/>
    </xf>
    <xf numFmtId="49" fontId="8" fillId="0" borderId="1" xfId="6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center" vertical="center"/>
    </xf>
    <xf numFmtId="49" fontId="11" fillId="0" borderId="1" xfId="1" applyNumberFormat="1" applyFont="1" applyBorder="1" applyAlignment="1">
      <alignment horizontal="left" vertical="center" wrapText="1" indent="2"/>
    </xf>
    <xf numFmtId="49" fontId="11" fillId="3" borderId="1" xfId="1" applyNumberFormat="1" applyFont="1" applyFill="1" applyBorder="1" applyAlignment="1">
      <alignment horizontal="center" vertical="center"/>
    </xf>
    <xf numFmtId="49" fontId="11" fillId="3" borderId="1" xfId="1" applyNumberFormat="1" applyFont="1" applyFill="1" applyBorder="1" applyAlignment="1">
      <alignment horizontal="left" vertical="center" wrapText="1" indent="1"/>
    </xf>
    <xf numFmtId="49" fontId="8" fillId="4" borderId="1" xfId="6" applyNumberFormat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 indent="3"/>
    </xf>
    <xf numFmtId="0" fontId="11" fillId="0" borderId="1" xfId="1" applyFont="1" applyFill="1" applyBorder="1" applyAlignment="1">
      <alignment horizontal="left" vertical="center" wrapText="1" indent="2"/>
    </xf>
    <xf numFmtId="0" fontId="11" fillId="3" borderId="1" xfId="1" applyFont="1" applyFill="1" applyBorder="1" applyAlignment="1">
      <alignment horizontal="left" vertical="center" wrapText="1" indent="1"/>
    </xf>
    <xf numFmtId="49" fontId="12" fillId="5" borderId="1" xfId="1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>
      <alignment horizontal="left" vertical="center" wrapText="1" indent="2"/>
    </xf>
    <xf numFmtId="1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6" applyNumberFormat="1" applyFont="1" applyFill="1" applyBorder="1" applyAlignment="1" applyProtection="1">
      <alignment horizontal="left" vertical="center" wrapText="1" indent="2"/>
      <protection hidden="1"/>
    </xf>
    <xf numFmtId="0" fontId="11" fillId="3" borderId="1" xfId="6" applyNumberFormat="1" applyFont="1" applyFill="1" applyBorder="1" applyAlignment="1" applyProtection="1">
      <alignment horizontal="left" vertical="center" wrapText="1" indent="1"/>
      <protection hidden="1"/>
    </xf>
    <xf numFmtId="0" fontId="13" fillId="3" borderId="1" xfId="1" applyFont="1" applyFill="1" applyBorder="1" applyAlignment="1">
      <alignment vertical="center" wrapTex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49" fontId="11" fillId="6" borderId="1" xfId="6" applyNumberFormat="1" applyFont="1" applyFill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left" wrapText="1" indent="3"/>
    </xf>
    <xf numFmtId="49" fontId="8" fillId="0" borderId="1" xfId="7" applyNumberFormat="1" applyFont="1" applyBorder="1" applyAlignment="1">
      <alignment horizontal="center" vertical="center"/>
    </xf>
    <xf numFmtId="49" fontId="12" fillId="0" borderId="1" xfId="12" applyNumberFormat="1" applyFont="1" applyBorder="1" applyAlignment="1">
      <alignment horizontal="center" vertical="center"/>
    </xf>
    <xf numFmtId="0" fontId="11" fillId="0" borderId="1" xfId="12" applyFont="1" applyBorder="1" applyAlignment="1">
      <alignment horizontal="left" vertical="center" wrapText="1" indent="2"/>
    </xf>
    <xf numFmtId="0" fontId="11" fillId="3" borderId="1" xfId="12" applyFont="1" applyFill="1" applyBorder="1" applyAlignment="1">
      <alignment horizontal="left" vertical="center" wrapText="1" indent="1"/>
    </xf>
    <xf numFmtId="49" fontId="11" fillId="4" borderId="1" xfId="7" applyNumberFormat="1" applyFont="1" applyFill="1" applyBorder="1" applyAlignment="1">
      <alignment horizontal="center" vertical="center"/>
    </xf>
    <xf numFmtId="49" fontId="8" fillId="5" borderId="1" xfId="7" applyNumberFormat="1" applyFont="1" applyFill="1" applyBorder="1" applyAlignment="1">
      <alignment horizontal="center" vertical="center"/>
    </xf>
    <xf numFmtId="49" fontId="12" fillId="4" borderId="1" xfId="7" applyNumberFormat="1" applyFont="1" applyFill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</xf>
    <xf numFmtId="49" fontId="8" fillId="0" borderId="1" xfId="3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left" vertical="center" wrapText="1" indent="3"/>
    </xf>
    <xf numFmtId="0" fontId="12" fillId="0" borderId="1" xfId="10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5" applyNumberFormat="1" applyFont="1" applyFill="1" applyBorder="1" applyAlignment="1" applyProtection="1">
      <alignment horizontal="left" vertical="center" wrapText="1" indent="2"/>
      <protection hidden="1"/>
    </xf>
    <xf numFmtId="49" fontId="10" fillId="0" borderId="1" xfId="6" applyNumberFormat="1" applyFont="1" applyBorder="1" applyAlignment="1">
      <alignment horizontal="center" vertical="center"/>
    </xf>
    <xf numFmtId="0" fontId="15" fillId="0" borderId="0" xfId="6" applyFont="1" applyAlignment="1">
      <alignment vertical="center"/>
    </xf>
    <xf numFmtId="0" fontId="11" fillId="3" borderId="1" xfId="10" applyNumberFormat="1" applyFont="1" applyFill="1" applyBorder="1" applyAlignment="1" applyProtection="1">
      <alignment horizontal="left" vertical="center" wrapText="1" indent="1"/>
      <protection hidden="1"/>
    </xf>
    <xf numFmtId="49" fontId="12" fillId="4" borderId="1" xfId="6" applyNumberFormat="1" applyFont="1" applyFill="1" applyBorder="1" applyAlignment="1">
      <alignment horizontal="center" vertical="center"/>
    </xf>
    <xf numFmtId="49" fontId="12" fillId="4" borderId="1" xfId="8" applyNumberFormat="1" applyFont="1" applyFill="1" applyBorder="1" applyAlignment="1" applyProtection="1">
      <alignment horizontal="center" vertical="center" wrapText="1"/>
      <protection hidden="1"/>
    </xf>
    <xf numFmtId="0" fontId="11" fillId="4" borderId="1" xfId="11" applyFont="1" applyFill="1" applyBorder="1" applyAlignment="1">
      <alignment vertical="center" wrapText="1"/>
    </xf>
    <xf numFmtId="49" fontId="11" fillId="4" borderId="1" xfId="6" applyNumberFormat="1" applyFont="1" applyFill="1" applyBorder="1" applyAlignment="1">
      <alignment horizontal="center" vertical="center"/>
    </xf>
    <xf numFmtId="49" fontId="10" fillId="0" borderId="1" xfId="12" applyNumberFormat="1" applyFont="1" applyBorder="1" applyAlignment="1">
      <alignment horizontal="center" vertical="center"/>
    </xf>
    <xf numFmtId="0" fontId="8" fillId="0" borderId="1" xfId="12" applyFont="1" applyBorder="1" applyAlignment="1">
      <alignment horizontal="left" vertical="center" wrapText="1" indent="3"/>
    </xf>
    <xf numFmtId="0" fontId="11" fillId="3" borderId="1" xfId="12" applyFont="1" applyFill="1" applyBorder="1" applyAlignment="1">
      <alignment horizontal="left" vertical="center" indent="1"/>
    </xf>
    <xf numFmtId="0" fontId="10" fillId="0" borderId="1" xfId="1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left" vertical="center" wrapText="1" indent="3"/>
      <protection locked="0"/>
    </xf>
    <xf numFmtId="0" fontId="10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6" applyFont="1" applyAlignment="1">
      <alignment vertical="center"/>
    </xf>
    <xf numFmtId="0" fontId="11" fillId="3" borderId="1" xfId="4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1" xfId="13" applyNumberFormat="1" applyFont="1" applyFill="1" applyBorder="1" applyAlignment="1">
      <alignment horizontal="center" vertical="center" wrapText="1"/>
    </xf>
    <xf numFmtId="49" fontId="8" fillId="0" borderId="1" xfId="10" applyNumberFormat="1" applyFont="1" applyBorder="1" applyAlignment="1">
      <alignment horizontal="center" vertical="center"/>
    </xf>
    <xf numFmtId="0" fontId="2" fillId="5" borderId="0" xfId="6" applyFont="1" applyFill="1" applyAlignment="1">
      <alignment vertical="center"/>
    </xf>
    <xf numFmtId="49" fontId="8" fillId="5" borderId="1" xfId="10" applyNumberFormat="1" applyFont="1" applyFill="1" applyBorder="1" applyAlignment="1">
      <alignment horizontal="center" vertical="center"/>
    </xf>
    <xf numFmtId="49" fontId="11" fillId="3" borderId="1" xfId="13" applyNumberFormat="1" applyFont="1" applyFill="1" applyBorder="1" applyAlignment="1">
      <alignment horizontal="left" vertical="center" wrapText="1" indent="1"/>
    </xf>
    <xf numFmtId="49" fontId="11" fillId="4" borderId="1" xfId="10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vertical="center" wrapText="1"/>
    </xf>
    <xf numFmtId="49" fontId="8" fillId="0" borderId="1" xfId="4" applyNumberFormat="1" applyFont="1" applyBorder="1" applyAlignment="1">
      <alignment horizontal="center" vertical="center"/>
    </xf>
    <xf numFmtId="0" fontId="12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6" applyFont="1" applyBorder="1" applyAlignment="1">
      <alignment horizontal="center" vertical="center" wrapText="1"/>
    </xf>
    <xf numFmtId="0" fontId="18" fillId="0" borderId="0" xfId="6" applyFont="1" applyFill="1" applyAlignment="1" applyProtection="1">
      <alignment vertical="center"/>
      <protection hidden="1"/>
    </xf>
    <xf numFmtId="0" fontId="18" fillId="0" borderId="0" xfId="6" applyNumberFormat="1" applyFont="1" applyFill="1" applyAlignment="1" applyProtection="1">
      <alignment vertical="center"/>
      <protection hidden="1"/>
    </xf>
    <xf numFmtId="0" fontId="8" fillId="0" borderId="0" xfId="6" applyFont="1" applyAlignment="1">
      <alignment vertical="center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vertical="center" wrapText="1"/>
      <protection hidden="1"/>
    </xf>
    <xf numFmtId="0" fontId="18" fillId="0" borderId="0" xfId="6" applyFont="1" applyAlignment="1" applyProtection="1">
      <alignment vertical="center"/>
      <protection hidden="1"/>
    </xf>
    <xf numFmtId="0" fontId="12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12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3" applyNumberFormat="1" applyFont="1" applyFill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49" fontId="12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2" applyNumberFormat="1" applyFont="1" applyFill="1" applyBorder="1" applyAlignment="1">
      <alignment horizontal="center" vertical="center"/>
    </xf>
    <xf numFmtId="0" fontId="12" fillId="3" borderId="1" xfId="10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8" applyNumberFormat="1" applyFont="1" applyFill="1" applyBorder="1" applyAlignment="1" applyProtection="1">
      <alignment horizontal="center" vertical="center" wrapText="1"/>
      <protection hidden="1"/>
    </xf>
    <xf numFmtId="49" fontId="12" fillId="3" borderId="1" xfId="1" applyNumberFormat="1" applyFont="1" applyFill="1" applyBorder="1" applyAlignment="1">
      <alignment horizontal="center" vertical="center"/>
    </xf>
    <xf numFmtId="49" fontId="12" fillId="3" borderId="1" xfId="10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>
      <alignment horizontal="right" vertical="center"/>
    </xf>
    <xf numFmtId="165" fontId="11" fillId="0" borderId="1" xfId="6" applyNumberFormat="1" applyFont="1" applyBorder="1" applyAlignment="1">
      <alignment horizontal="right" vertical="center"/>
    </xf>
    <xf numFmtId="165" fontId="8" fillId="0" borderId="1" xfId="6" applyNumberFormat="1" applyFont="1" applyBorder="1" applyAlignment="1">
      <alignment horizontal="right" vertical="center"/>
    </xf>
    <xf numFmtId="165" fontId="11" fillId="5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11" fillId="4" borderId="1" xfId="6" applyNumberFormat="1" applyFont="1" applyFill="1" applyBorder="1" applyAlignment="1">
      <alignment horizontal="right" vertical="center"/>
    </xf>
    <xf numFmtId="165" fontId="11" fillId="3" borderId="1" xfId="6" applyNumberFormat="1" applyFont="1" applyFill="1" applyBorder="1" applyAlignment="1">
      <alignment vertical="center"/>
    </xf>
    <xf numFmtId="165" fontId="11" fillId="5" borderId="1" xfId="6" applyNumberFormat="1" applyFont="1" applyFill="1" applyBorder="1" applyAlignment="1">
      <alignment vertical="center"/>
    </xf>
    <xf numFmtId="165" fontId="8" fillId="5" borderId="1" xfId="6" applyNumberFormat="1" applyFont="1" applyFill="1" applyBorder="1" applyAlignment="1">
      <alignment vertical="center"/>
    </xf>
    <xf numFmtId="165" fontId="6" fillId="2" borderId="1" xfId="5" applyNumberFormat="1" applyFont="1" applyFill="1" applyBorder="1" applyAlignment="1">
      <alignment horizontal="right" vertical="center"/>
    </xf>
    <xf numFmtId="165" fontId="11" fillId="0" borderId="1" xfId="6" applyNumberFormat="1" applyFont="1" applyFill="1" applyBorder="1" applyAlignment="1">
      <alignment horizontal="right" vertical="center"/>
    </xf>
    <xf numFmtId="0" fontId="23" fillId="0" borderId="0" xfId="6" applyFont="1" applyAlignment="1">
      <alignment horizontal="right" vertical="center"/>
    </xf>
    <xf numFmtId="0" fontId="8" fillId="0" borderId="1" xfId="6" applyNumberFormat="1" applyFont="1" applyFill="1" applyBorder="1" applyAlignment="1" applyProtection="1">
      <alignment horizontal="left" vertical="center" wrapText="1" indent="2"/>
      <protection hidden="1"/>
    </xf>
    <xf numFmtId="49" fontId="10" fillId="5" borderId="1" xfId="13" applyNumberFormat="1" applyFont="1" applyFill="1" applyBorder="1" applyAlignment="1">
      <alignment horizontal="center" vertical="center" wrapText="1"/>
    </xf>
    <xf numFmtId="165" fontId="8" fillId="5" borderId="1" xfId="6" applyNumberFormat="1" applyFont="1" applyFill="1" applyBorder="1" applyAlignment="1">
      <alignment horizontal="right" vertical="center"/>
    </xf>
    <xf numFmtId="0" fontId="8" fillId="0" borderId="1" xfId="12" applyFont="1" applyBorder="1" applyAlignment="1">
      <alignment horizontal="left" vertical="center" wrapText="1" indent="2"/>
    </xf>
    <xf numFmtId="165" fontId="8" fillId="0" borderId="1" xfId="6" applyNumberFormat="1" applyFont="1" applyFill="1" applyBorder="1" applyAlignment="1" applyProtection="1">
      <alignment horizontal="right" vertical="center" wrapText="1"/>
      <protection hidden="1"/>
    </xf>
    <xf numFmtId="0" fontId="8" fillId="5" borderId="1" xfId="1" applyFont="1" applyFill="1" applyBorder="1" applyAlignment="1">
      <alignment horizontal="left" indent="2"/>
    </xf>
    <xf numFmtId="49" fontId="10" fillId="5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horizontal="left" vertical="center" wrapText="1" indent="2"/>
    </xf>
    <xf numFmtId="165" fontId="11" fillId="3" borderId="1" xfId="5" applyNumberFormat="1" applyFont="1" applyFill="1" applyBorder="1" applyAlignment="1">
      <alignment horizontal="right" vertical="center"/>
    </xf>
    <xf numFmtId="0" fontId="12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2" xfId="6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1" applyFont="1" applyBorder="1" applyAlignment="1">
      <alignment horizontal="center" vertical="center" wrapText="1"/>
    </xf>
    <xf numFmtId="0" fontId="10" fillId="0" borderId="0" xfId="6" applyFon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</cellXfs>
  <cellStyles count="14">
    <cellStyle name="Обычный" xfId="0" builtinId="0"/>
    <cellStyle name="Обычный 2" xfId="1"/>
    <cellStyle name="Обычный_Tmp1" xfId="2"/>
    <cellStyle name="Обычный_Tmp11" xfId="3"/>
    <cellStyle name="Обычный_Tmp12" xfId="4"/>
    <cellStyle name="Обычный_Tmp14" xfId="5"/>
    <cellStyle name="Обычный_Tmp16" xfId="6"/>
    <cellStyle name="Обычный_Tmp17" xfId="7"/>
    <cellStyle name="Обычный_Tmp18" xfId="8"/>
    <cellStyle name="Обычный_Tmp2" xfId="9"/>
    <cellStyle name="Обычный_Tmp3" xfId="10"/>
    <cellStyle name="Обычный_Анализ на 01.04.06" xfId="11"/>
    <cellStyle name="Обычный_Новая Игирма" xfId="12"/>
    <cellStyle name="Обычный_ПРОГНОЗ ДОХОДОВ на 2007 год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view="pageBreakPreview" topLeftCell="C1" zoomScaleSheetLayoutView="100" workbookViewId="0">
      <selection activeCell="F6" sqref="F6:F7"/>
    </sheetView>
  </sheetViews>
  <sheetFormatPr defaultRowHeight="13.5"/>
  <cols>
    <col min="1" max="1" width="9.85546875" style="1" hidden="1" customWidth="1"/>
    <col min="2" max="2" width="18.85546875" style="1" hidden="1" customWidth="1"/>
    <col min="3" max="3" width="68.7109375" style="1" customWidth="1"/>
    <col min="4" max="4" width="24.28515625" style="1" customWidth="1"/>
    <col min="5" max="8" width="12.7109375" style="1" customWidth="1"/>
    <col min="9" max="16384" width="9.140625" style="1"/>
  </cols>
  <sheetData>
    <row r="1" spans="1:19" ht="123" customHeight="1">
      <c r="A1" s="69"/>
      <c r="B1" s="69"/>
      <c r="F1" s="109" t="s">
        <v>123</v>
      </c>
      <c r="G1" s="109"/>
      <c r="H1" s="110"/>
    </row>
    <row r="2" spans="1:19" ht="13.5" customHeight="1">
      <c r="A2" s="69"/>
      <c r="B2" s="68"/>
      <c r="C2" s="73"/>
      <c r="D2" s="73"/>
      <c r="E2" s="69"/>
    </row>
    <row r="3" spans="1:19" ht="61.5" customHeight="1">
      <c r="B3" s="72"/>
      <c r="C3" s="111" t="s">
        <v>83</v>
      </c>
      <c r="D3" s="111"/>
      <c r="E3" s="111"/>
      <c r="F3" s="112"/>
      <c r="G3" s="112"/>
      <c r="H3" s="112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0.5" customHeight="1">
      <c r="A4" s="69"/>
      <c r="B4" s="71"/>
      <c r="C4" s="71"/>
      <c r="D4" s="71"/>
      <c r="E4" s="71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14.25" customHeight="1">
      <c r="A5" s="69"/>
      <c r="B5" s="68"/>
      <c r="C5" s="67"/>
      <c r="D5" s="67"/>
      <c r="H5" s="96" t="s">
        <v>82</v>
      </c>
    </row>
    <row r="6" spans="1:19" s="43" customFormat="1">
      <c r="A6" s="106" t="s">
        <v>81</v>
      </c>
      <c r="B6" s="107"/>
      <c r="C6" s="106" t="s">
        <v>80</v>
      </c>
      <c r="D6" s="106" t="s">
        <v>79</v>
      </c>
      <c r="E6" s="108" t="s">
        <v>91</v>
      </c>
      <c r="F6" s="108" t="s">
        <v>104</v>
      </c>
      <c r="G6" s="108" t="s">
        <v>105</v>
      </c>
      <c r="H6" s="108" t="s">
        <v>122</v>
      </c>
    </row>
    <row r="7" spans="1:19" s="43" customFormat="1" ht="48">
      <c r="A7" s="66" t="s">
        <v>78</v>
      </c>
      <c r="B7" s="65" t="s">
        <v>77</v>
      </c>
      <c r="C7" s="106"/>
      <c r="D7" s="106"/>
      <c r="E7" s="108"/>
      <c r="F7" s="108"/>
      <c r="G7" s="108"/>
      <c r="H7" s="108"/>
    </row>
    <row r="8" spans="1:19" s="55" customFormat="1" ht="17.25" customHeight="1">
      <c r="A8" s="26" t="s">
        <v>2</v>
      </c>
      <c r="C8" s="25" t="s">
        <v>76</v>
      </c>
      <c r="D8" s="74" t="s">
        <v>75</v>
      </c>
      <c r="E8" s="84">
        <f>E9+E21+E31+E19+E27+E39+E36+E13</f>
        <v>1581.3</v>
      </c>
      <c r="F8" s="84">
        <f>F9+F21+F31+F19+F27+F39+F36+F13</f>
        <v>25</v>
      </c>
      <c r="G8" s="84">
        <f>G9+G21+G31+G19+G27+G39+G36+G13</f>
        <v>1606.3</v>
      </c>
      <c r="H8" s="84">
        <f>H9+H21+H31+H19+H27+H39+H36+H13</f>
        <v>616.59999999999991</v>
      </c>
    </row>
    <row r="9" spans="1:19" s="55" customFormat="1" ht="17.25" customHeight="1">
      <c r="A9" s="45" t="s">
        <v>2</v>
      </c>
      <c r="C9" s="23" t="s">
        <v>74</v>
      </c>
      <c r="D9" s="75" t="s">
        <v>73</v>
      </c>
      <c r="E9" s="85">
        <f>E10</f>
        <v>659</v>
      </c>
      <c r="F9" s="85">
        <f>F10</f>
        <v>0</v>
      </c>
      <c r="G9" s="85">
        <f>G10</f>
        <v>659</v>
      </c>
      <c r="H9" s="85">
        <f>H10</f>
        <v>193.7</v>
      </c>
    </row>
    <row r="10" spans="1:19" ht="14.25" customHeight="1">
      <c r="A10" s="10" t="s">
        <v>2</v>
      </c>
      <c r="C10" s="97" t="s">
        <v>72</v>
      </c>
      <c r="D10" s="54" t="s">
        <v>100</v>
      </c>
      <c r="E10" s="87">
        <f>E11+E12</f>
        <v>659</v>
      </c>
      <c r="F10" s="87"/>
      <c r="G10" s="87">
        <f>E10+F10</f>
        <v>659</v>
      </c>
      <c r="H10" s="87">
        <v>193.7</v>
      </c>
    </row>
    <row r="11" spans="1:19" ht="38.25" hidden="1" customHeight="1">
      <c r="A11" s="64" t="s">
        <v>45</v>
      </c>
      <c r="C11" s="28" t="s">
        <v>71</v>
      </c>
      <c r="D11" s="8" t="s">
        <v>70</v>
      </c>
      <c r="E11" s="87">
        <v>659</v>
      </c>
      <c r="F11" s="87">
        <v>659</v>
      </c>
      <c r="G11" s="87">
        <v>659</v>
      </c>
      <c r="H11" s="87">
        <v>659</v>
      </c>
    </row>
    <row r="12" spans="1:19" ht="25.5" hidden="1" customHeight="1">
      <c r="A12" s="58" t="s">
        <v>45</v>
      </c>
      <c r="C12" s="63" t="s">
        <v>69</v>
      </c>
      <c r="D12" s="8" t="s">
        <v>68</v>
      </c>
      <c r="E12" s="87"/>
      <c r="F12" s="87"/>
      <c r="G12" s="87"/>
      <c r="H12" s="87"/>
    </row>
    <row r="13" spans="1:19" ht="25.5">
      <c r="A13" s="62" t="s">
        <v>2</v>
      </c>
      <c r="C13" s="61" t="s">
        <v>67</v>
      </c>
      <c r="D13" s="76" t="s">
        <v>66</v>
      </c>
      <c r="E13" s="85">
        <f>E14</f>
        <v>704.3</v>
      </c>
      <c r="F13" s="85">
        <f>F14</f>
        <v>0</v>
      </c>
      <c r="G13" s="85">
        <f>G14</f>
        <v>704.3</v>
      </c>
      <c r="H13" s="85">
        <f>H14</f>
        <v>295.8</v>
      </c>
    </row>
    <row r="14" spans="1:19" s="59" customFormat="1" ht="25.5">
      <c r="A14" s="60" t="s">
        <v>2</v>
      </c>
      <c r="C14" s="104" t="s">
        <v>65</v>
      </c>
      <c r="D14" s="98" t="s">
        <v>64</v>
      </c>
      <c r="E14" s="99">
        <f>SUM(E15:E18)</f>
        <v>704.3</v>
      </c>
      <c r="F14" s="99"/>
      <c r="G14" s="87">
        <f>E14+F14</f>
        <v>704.3</v>
      </c>
      <c r="H14" s="99">
        <v>295.8</v>
      </c>
    </row>
    <row r="15" spans="1:19" ht="38.25" hidden="1" customHeight="1">
      <c r="A15" s="58" t="s">
        <v>45</v>
      </c>
      <c r="C15" s="28" t="s">
        <v>63</v>
      </c>
      <c r="D15" s="57" t="s">
        <v>62</v>
      </c>
      <c r="E15" s="87">
        <v>704.3</v>
      </c>
      <c r="F15" s="87">
        <v>704.3</v>
      </c>
      <c r="G15" s="87">
        <v>704.3</v>
      </c>
      <c r="H15" s="87">
        <v>704.3</v>
      </c>
    </row>
    <row r="16" spans="1:19" ht="38.25" hidden="1" customHeight="1">
      <c r="A16" s="58" t="s">
        <v>45</v>
      </c>
      <c r="C16" s="28" t="s">
        <v>61</v>
      </c>
      <c r="D16" s="57" t="s">
        <v>60</v>
      </c>
      <c r="E16" s="87"/>
      <c r="F16" s="87"/>
      <c r="G16" s="87"/>
      <c r="H16" s="87"/>
    </row>
    <row r="17" spans="1:8" ht="38.25" hidden="1" customHeight="1">
      <c r="A17" s="58" t="s">
        <v>45</v>
      </c>
      <c r="C17" s="28" t="s">
        <v>59</v>
      </c>
      <c r="D17" s="57" t="s">
        <v>58</v>
      </c>
      <c r="E17" s="87"/>
      <c r="F17" s="87"/>
      <c r="G17" s="87"/>
      <c r="H17" s="87"/>
    </row>
    <row r="18" spans="1:8" ht="38.25" hidden="1" customHeight="1">
      <c r="A18" s="58" t="s">
        <v>45</v>
      </c>
      <c r="C18" s="28" t="s">
        <v>57</v>
      </c>
      <c r="D18" s="57" t="s">
        <v>56</v>
      </c>
      <c r="E18" s="87"/>
      <c r="F18" s="87"/>
      <c r="G18" s="87"/>
      <c r="H18" s="87"/>
    </row>
    <row r="19" spans="1:8" ht="13.5" customHeight="1">
      <c r="A19" s="45" t="s">
        <v>2</v>
      </c>
      <c r="C19" s="56" t="s">
        <v>55</v>
      </c>
      <c r="D19" s="77" t="s">
        <v>93</v>
      </c>
      <c r="E19" s="89">
        <f>E20</f>
        <v>10</v>
      </c>
      <c r="F19" s="89">
        <f>F20</f>
        <v>21</v>
      </c>
      <c r="G19" s="89">
        <f>G20</f>
        <v>31</v>
      </c>
      <c r="H19" s="89">
        <f>H20</f>
        <v>30.4</v>
      </c>
    </row>
    <row r="20" spans="1:8" ht="13.5" customHeight="1">
      <c r="A20" s="42" t="s">
        <v>45</v>
      </c>
      <c r="C20" s="9" t="s">
        <v>54</v>
      </c>
      <c r="D20" s="38" t="s">
        <v>92</v>
      </c>
      <c r="E20" s="87">
        <v>10</v>
      </c>
      <c r="F20" s="87">
        <v>21</v>
      </c>
      <c r="G20" s="87">
        <f>E20+F20</f>
        <v>31</v>
      </c>
      <c r="H20" s="87">
        <v>30.4</v>
      </c>
    </row>
    <row r="21" spans="1:8" s="55" customFormat="1" ht="14.25" customHeight="1">
      <c r="A21" s="45" t="s">
        <v>2</v>
      </c>
      <c r="C21" s="23" t="s">
        <v>53</v>
      </c>
      <c r="D21" s="78" t="s">
        <v>52</v>
      </c>
      <c r="E21" s="85">
        <f>E22+E24</f>
        <v>163</v>
      </c>
      <c r="F21" s="85">
        <f>F22+F24</f>
        <v>0</v>
      </c>
      <c r="G21" s="85">
        <f>G22+G24</f>
        <v>163</v>
      </c>
      <c r="H21" s="85">
        <f>H22+H24</f>
        <v>63.7</v>
      </c>
    </row>
    <row r="22" spans="1:8" ht="12" customHeight="1">
      <c r="A22" s="10" t="s">
        <v>2</v>
      </c>
      <c r="C22" s="97" t="s">
        <v>51</v>
      </c>
      <c r="D22" s="54" t="s">
        <v>101</v>
      </c>
      <c r="E22" s="87">
        <f>E23</f>
        <v>75</v>
      </c>
      <c r="F22" s="87"/>
      <c r="G22" s="87">
        <f>E22+F22</f>
        <v>75</v>
      </c>
      <c r="H22" s="87">
        <v>47.6</v>
      </c>
    </row>
    <row r="23" spans="1:8" ht="25.5" hidden="1" customHeight="1">
      <c r="A23" s="10" t="s">
        <v>45</v>
      </c>
      <c r="C23" s="28" t="s">
        <v>50</v>
      </c>
      <c r="D23" s="54" t="s">
        <v>49</v>
      </c>
      <c r="E23" s="87">
        <v>75</v>
      </c>
      <c r="F23" s="87">
        <v>75</v>
      </c>
      <c r="G23" s="87">
        <v>75</v>
      </c>
      <c r="H23" s="87">
        <v>75</v>
      </c>
    </row>
    <row r="24" spans="1:8" ht="12" customHeight="1">
      <c r="A24" s="10" t="s">
        <v>2</v>
      </c>
      <c r="C24" s="97" t="s">
        <v>48</v>
      </c>
      <c r="D24" s="54" t="s">
        <v>102</v>
      </c>
      <c r="E24" s="87">
        <f>E25+E26</f>
        <v>88</v>
      </c>
      <c r="F24" s="87"/>
      <c r="G24" s="87">
        <f>E24+F24</f>
        <v>88</v>
      </c>
      <c r="H24" s="87">
        <v>16.100000000000001</v>
      </c>
    </row>
    <row r="25" spans="1:8" ht="13.5" hidden="1" customHeight="1">
      <c r="A25" s="10" t="s">
        <v>45</v>
      </c>
      <c r="C25" s="53" t="s">
        <v>47</v>
      </c>
      <c r="D25" s="52" t="s">
        <v>46</v>
      </c>
      <c r="E25" s="87">
        <v>78</v>
      </c>
      <c r="F25" s="87">
        <v>78</v>
      </c>
      <c r="G25" s="87">
        <v>78</v>
      </c>
      <c r="H25" s="87">
        <v>78</v>
      </c>
    </row>
    <row r="26" spans="1:8" ht="25.5" hidden="1" customHeight="1">
      <c r="A26" s="10" t="s">
        <v>45</v>
      </c>
      <c r="C26" s="53" t="s">
        <v>44</v>
      </c>
      <c r="D26" s="52" t="s">
        <v>43</v>
      </c>
      <c r="E26" s="87">
        <v>10</v>
      </c>
      <c r="F26" s="87">
        <v>10</v>
      </c>
      <c r="G26" s="87">
        <v>10</v>
      </c>
      <c r="H26" s="87">
        <v>10</v>
      </c>
    </row>
    <row r="27" spans="1:8">
      <c r="A27" s="45" t="s">
        <v>2</v>
      </c>
      <c r="C27" s="51" t="s">
        <v>42</v>
      </c>
      <c r="D27" s="79" t="s">
        <v>41</v>
      </c>
      <c r="E27" s="89">
        <f>E28</f>
        <v>10</v>
      </c>
      <c r="F27" s="89">
        <f>F28</f>
        <v>4</v>
      </c>
      <c r="G27" s="89">
        <f>G28</f>
        <v>14</v>
      </c>
      <c r="H27" s="89">
        <f>H28</f>
        <v>13.3</v>
      </c>
    </row>
    <row r="28" spans="1:8" ht="40.5" customHeight="1">
      <c r="A28" s="10" t="s">
        <v>2</v>
      </c>
      <c r="C28" s="100" t="s">
        <v>40</v>
      </c>
      <c r="D28" s="49" t="s">
        <v>39</v>
      </c>
      <c r="E28" s="101">
        <f>E29</f>
        <v>10</v>
      </c>
      <c r="F28" s="101">
        <v>4</v>
      </c>
      <c r="G28" s="87">
        <f>E28+F28</f>
        <v>14</v>
      </c>
      <c r="H28" s="101">
        <v>13.3</v>
      </c>
    </row>
    <row r="29" spans="1:8" ht="38.25" hidden="1" customHeight="1">
      <c r="A29" s="10" t="s">
        <v>1</v>
      </c>
      <c r="C29" s="50" t="s">
        <v>38</v>
      </c>
      <c r="D29" s="49" t="s">
        <v>37</v>
      </c>
      <c r="E29" s="87">
        <v>10</v>
      </c>
      <c r="F29" s="87">
        <v>10</v>
      </c>
      <c r="G29" s="87">
        <v>10</v>
      </c>
      <c r="H29" s="87">
        <v>10</v>
      </c>
    </row>
    <row r="30" spans="1:8" ht="25.5" hidden="1" customHeight="1">
      <c r="A30" s="48" t="s">
        <v>2</v>
      </c>
      <c r="C30" s="47" t="s">
        <v>36</v>
      </c>
      <c r="D30" s="46" t="s">
        <v>35</v>
      </c>
      <c r="E30" s="90"/>
      <c r="F30" s="90"/>
      <c r="G30" s="90"/>
      <c r="H30" s="90"/>
    </row>
    <row r="31" spans="1:8" s="43" customFormat="1" ht="27" hidden="1" customHeight="1">
      <c r="A31" s="45" t="s">
        <v>2</v>
      </c>
      <c r="C31" s="44" t="s">
        <v>34</v>
      </c>
      <c r="D31" s="80" t="s">
        <v>33</v>
      </c>
      <c r="E31" s="85">
        <f>E32+E34</f>
        <v>0</v>
      </c>
      <c r="F31" s="85">
        <f>F32+F34</f>
        <v>0</v>
      </c>
      <c r="G31" s="85">
        <f>G32+G34</f>
        <v>0</v>
      </c>
      <c r="H31" s="85">
        <f>H32+H34</f>
        <v>0</v>
      </c>
    </row>
    <row r="32" spans="1:8" ht="38.25" hidden="1" customHeight="1">
      <c r="A32" s="42" t="s">
        <v>2</v>
      </c>
      <c r="C32" s="41" t="s">
        <v>32</v>
      </c>
      <c r="D32" s="40" t="s">
        <v>31</v>
      </c>
      <c r="E32" s="86">
        <f>E33</f>
        <v>0</v>
      </c>
      <c r="F32" s="86">
        <f>F33</f>
        <v>0</v>
      </c>
      <c r="G32" s="86">
        <f>G33</f>
        <v>0</v>
      </c>
      <c r="H32" s="86">
        <f>H33</f>
        <v>0</v>
      </c>
    </row>
    <row r="33" spans="1:8" ht="38.25" hidden="1" customHeight="1">
      <c r="A33" s="10" t="s">
        <v>15</v>
      </c>
      <c r="C33" s="39" t="s">
        <v>30</v>
      </c>
      <c r="D33" s="38" t="s">
        <v>29</v>
      </c>
      <c r="E33" s="87"/>
      <c r="F33" s="87"/>
      <c r="G33" s="87"/>
      <c r="H33" s="87"/>
    </row>
    <row r="34" spans="1:8" ht="38.25" hidden="1" customHeight="1">
      <c r="A34" s="37" t="s">
        <v>2</v>
      </c>
      <c r="C34" s="12" t="s">
        <v>28</v>
      </c>
      <c r="D34" s="11" t="s">
        <v>27</v>
      </c>
      <c r="E34" s="86">
        <f>E35</f>
        <v>0</v>
      </c>
      <c r="F34" s="86">
        <f>F35</f>
        <v>0</v>
      </c>
      <c r="G34" s="86">
        <f>G35</f>
        <v>0</v>
      </c>
      <c r="H34" s="86">
        <f>H35</f>
        <v>0</v>
      </c>
    </row>
    <row r="35" spans="1:8" ht="38.25" hidden="1" customHeight="1">
      <c r="A35" s="37" t="s">
        <v>1</v>
      </c>
      <c r="C35" s="36" t="s">
        <v>26</v>
      </c>
      <c r="D35" s="8" t="s">
        <v>25</v>
      </c>
      <c r="E35" s="87"/>
      <c r="F35" s="87"/>
      <c r="G35" s="87"/>
      <c r="H35" s="87"/>
    </row>
    <row r="36" spans="1:8" ht="25.5">
      <c r="A36" s="35" t="s">
        <v>2</v>
      </c>
      <c r="C36" s="18" t="s">
        <v>24</v>
      </c>
      <c r="D36" s="81" t="s">
        <v>23</v>
      </c>
      <c r="E36" s="85">
        <f>E37</f>
        <v>35</v>
      </c>
      <c r="F36" s="85">
        <f>F37</f>
        <v>0</v>
      </c>
      <c r="G36" s="85">
        <f>G37</f>
        <v>35</v>
      </c>
      <c r="H36" s="85">
        <f>H37</f>
        <v>19.7</v>
      </c>
    </row>
    <row r="37" spans="1:8">
      <c r="A37" s="34" t="s">
        <v>2</v>
      </c>
      <c r="C37" s="102" t="s">
        <v>22</v>
      </c>
      <c r="D37" s="103" t="s">
        <v>94</v>
      </c>
      <c r="E37" s="99">
        <f>E38</f>
        <v>35</v>
      </c>
      <c r="F37" s="99"/>
      <c r="G37" s="87">
        <f>E37+F37</f>
        <v>35</v>
      </c>
      <c r="H37" s="99">
        <v>19.7</v>
      </c>
    </row>
    <row r="38" spans="1:8" ht="13.5" hidden="1" customHeight="1">
      <c r="A38" s="34" t="s">
        <v>1</v>
      </c>
      <c r="C38" s="28" t="s">
        <v>21</v>
      </c>
      <c r="D38" s="8" t="s">
        <v>20</v>
      </c>
      <c r="E38" s="87">
        <v>35</v>
      </c>
      <c r="F38" s="87">
        <v>35</v>
      </c>
      <c r="G38" s="87">
        <v>35</v>
      </c>
      <c r="H38" s="87">
        <v>35</v>
      </c>
    </row>
    <row r="39" spans="1:8" ht="13.5" hidden="1" customHeight="1">
      <c r="A39" s="33" t="s">
        <v>2</v>
      </c>
      <c r="C39" s="32" t="s">
        <v>19</v>
      </c>
      <c r="D39" s="79" t="s">
        <v>18</v>
      </c>
      <c r="E39" s="91">
        <f t="shared" ref="E39:H40" si="0">E40</f>
        <v>0</v>
      </c>
      <c r="F39" s="91">
        <f t="shared" si="0"/>
        <v>0</v>
      </c>
      <c r="G39" s="91">
        <f t="shared" si="0"/>
        <v>0</v>
      </c>
      <c r="H39" s="91">
        <f t="shared" si="0"/>
        <v>0</v>
      </c>
    </row>
    <row r="40" spans="1:8" ht="25.5" hidden="1" customHeight="1">
      <c r="A40" s="29" t="s">
        <v>2</v>
      </c>
      <c r="C40" s="31" t="s">
        <v>17</v>
      </c>
      <c r="D40" s="30" t="s">
        <v>16</v>
      </c>
      <c r="E40" s="92">
        <f t="shared" si="0"/>
        <v>0</v>
      </c>
      <c r="F40" s="92">
        <f t="shared" si="0"/>
        <v>0</v>
      </c>
      <c r="G40" s="92">
        <f t="shared" si="0"/>
        <v>0</v>
      </c>
      <c r="H40" s="92">
        <f t="shared" si="0"/>
        <v>0</v>
      </c>
    </row>
    <row r="41" spans="1:8" ht="25.5" hidden="1" customHeight="1">
      <c r="A41" s="29" t="s">
        <v>15</v>
      </c>
      <c r="C41" s="28" t="s">
        <v>14</v>
      </c>
      <c r="D41" s="27" t="s">
        <v>13</v>
      </c>
      <c r="E41" s="93"/>
      <c r="F41" s="93"/>
      <c r="G41" s="93"/>
      <c r="H41" s="93"/>
    </row>
    <row r="42" spans="1:8" ht="15.75">
      <c r="A42" s="26" t="s">
        <v>2</v>
      </c>
      <c r="C42" s="25" t="s">
        <v>12</v>
      </c>
      <c r="D42" s="74" t="s">
        <v>84</v>
      </c>
      <c r="E42" s="94">
        <f>E43+E59</f>
        <v>11075.300000000001</v>
      </c>
      <c r="F42" s="94">
        <f t="shared" ref="F42:H42" si="1">F43+F59</f>
        <v>32193.5</v>
      </c>
      <c r="G42" s="94">
        <f t="shared" si="1"/>
        <v>43268.800000000003</v>
      </c>
      <c r="H42" s="94">
        <f t="shared" si="1"/>
        <v>4481.5</v>
      </c>
    </row>
    <row r="43" spans="1:8" ht="28.5">
      <c r="A43" s="10" t="s">
        <v>2</v>
      </c>
      <c r="C43" s="24" t="s">
        <v>11</v>
      </c>
      <c r="D43" s="75" t="s">
        <v>85</v>
      </c>
      <c r="E43" s="105">
        <f>SUM(E44,E49,E54)</f>
        <v>11075.300000000001</v>
      </c>
      <c r="F43" s="105">
        <f t="shared" ref="F43:H43" si="2">SUM(F44,F49,F54)</f>
        <v>31965.5</v>
      </c>
      <c r="G43" s="105">
        <f t="shared" si="2"/>
        <v>43040.800000000003</v>
      </c>
      <c r="H43" s="105">
        <f t="shared" si="2"/>
        <v>4481.5</v>
      </c>
    </row>
    <row r="44" spans="1:8">
      <c r="A44" s="15" t="s">
        <v>2</v>
      </c>
      <c r="C44" s="23" t="s">
        <v>96</v>
      </c>
      <c r="D44" s="75" t="s">
        <v>95</v>
      </c>
      <c r="E44" s="85">
        <f>E45+E47</f>
        <v>10189.1</v>
      </c>
      <c r="F44" s="85">
        <f t="shared" ref="F44:H44" si="3">F45+F47</f>
        <v>512.70000000000005</v>
      </c>
      <c r="G44" s="85">
        <f t="shared" si="3"/>
        <v>10701.800000000001</v>
      </c>
      <c r="H44" s="85">
        <f t="shared" si="3"/>
        <v>4198.8</v>
      </c>
    </row>
    <row r="45" spans="1:8">
      <c r="A45" s="10" t="s">
        <v>2</v>
      </c>
      <c r="C45" s="22" t="s">
        <v>10</v>
      </c>
      <c r="D45" s="21" t="s">
        <v>98</v>
      </c>
      <c r="E45" s="86">
        <f>E46</f>
        <v>10189.1</v>
      </c>
      <c r="F45" s="86">
        <f>F46</f>
        <v>0</v>
      </c>
      <c r="G45" s="86">
        <f>G46</f>
        <v>10189.1</v>
      </c>
      <c r="H45" s="86">
        <f>H46</f>
        <v>4198.8</v>
      </c>
    </row>
    <row r="46" spans="1:8" ht="28.5" customHeight="1">
      <c r="A46" s="10" t="s">
        <v>1</v>
      </c>
      <c r="C46" s="16" t="s">
        <v>9</v>
      </c>
      <c r="D46" s="8" t="s">
        <v>99</v>
      </c>
      <c r="E46" s="87">
        <v>10189.1</v>
      </c>
      <c r="F46" s="87">
        <v>0</v>
      </c>
      <c r="G46" s="87">
        <f>E46+F46</f>
        <v>10189.1</v>
      </c>
      <c r="H46" s="87">
        <v>4198.8</v>
      </c>
    </row>
    <row r="47" spans="1:8" ht="28.5" customHeight="1">
      <c r="A47" s="10"/>
      <c r="C47" s="22" t="s">
        <v>112</v>
      </c>
      <c r="D47" s="21" t="s">
        <v>109</v>
      </c>
      <c r="E47" s="86">
        <f>E48</f>
        <v>0</v>
      </c>
      <c r="F47" s="86">
        <f>F48</f>
        <v>512.70000000000005</v>
      </c>
      <c r="G47" s="86">
        <f>G48</f>
        <v>512.70000000000005</v>
      </c>
      <c r="H47" s="86">
        <f>H48</f>
        <v>0</v>
      </c>
    </row>
    <row r="48" spans="1:8" ht="28.5" customHeight="1">
      <c r="A48" s="10"/>
      <c r="C48" s="16" t="s">
        <v>111</v>
      </c>
      <c r="D48" s="8" t="s">
        <v>110</v>
      </c>
      <c r="E48" s="87">
        <v>0</v>
      </c>
      <c r="F48" s="87">
        <v>512.70000000000005</v>
      </c>
      <c r="G48" s="87">
        <f>E48+F48</f>
        <v>512.70000000000005</v>
      </c>
      <c r="H48" s="87">
        <v>0</v>
      </c>
    </row>
    <row r="49" spans="1:8" ht="30" customHeight="1">
      <c r="A49" s="15" t="s">
        <v>2</v>
      </c>
      <c r="C49" s="18" t="s">
        <v>103</v>
      </c>
      <c r="D49" s="82" t="s">
        <v>106</v>
      </c>
      <c r="E49" s="85">
        <f>E50+E52</f>
        <v>547.70000000000005</v>
      </c>
      <c r="F49" s="85">
        <f t="shared" ref="F49:H49" si="4">F50+F52</f>
        <v>31452.799999999999</v>
      </c>
      <c r="G49" s="85">
        <f t="shared" si="4"/>
        <v>32000.5</v>
      </c>
      <c r="H49" s="85">
        <f t="shared" si="4"/>
        <v>175</v>
      </c>
    </row>
    <row r="50" spans="1:8" ht="30" customHeight="1">
      <c r="A50" s="15"/>
      <c r="C50" s="20" t="s">
        <v>116</v>
      </c>
      <c r="D50" s="19" t="s">
        <v>113</v>
      </c>
      <c r="E50" s="88">
        <f>SUM(E51)</f>
        <v>0</v>
      </c>
      <c r="F50" s="88">
        <f t="shared" ref="E50:H52" si="5">SUM(F51)</f>
        <v>29127.8</v>
      </c>
      <c r="G50" s="88">
        <f t="shared" si="5"/>
        <v>29127.8</v>
      </c>
      <c r="H50" s="88">
        <f t="shared" si="5"/>
        <v>0</v>
      </c>
    </row>
    <row r="51" spans="1:8" ht="30" customHeight="1">
      <c r="A51" s="15"/>
      <c r="C51" s="16" t="s">
        <v>115</v>
      </c>
      <c r="D51" s="8" t="s">
        <v>114</v>
      </c>
      <c r="E51" s="87">
        <v>0</v>
      </c>
      <c r="F51" s="87">
        <v>29127.8</v>
      </c>
      <c r="G51" s="87">
        <f>E51+F51</f>
        <v>29127.8</v>
      </c>
      <c r="H51" s="87">
        <v>0</v>
      </c>
    </row>
    <row r="52" spans="1:8" ht="13.5" customHeight="1">
      <c r="A52" s="10" t="s">
        <v>2</v>
      </c>
      <c r="C52" s="20" t="s">
        <v>8</v>
      </c>
      <c r="D52" s="19" t="s">
        <v>107</v>
      </c>
      <c r="E52" s="88">
        <f t="shared" si="5"/>
        <v>547.70000000000005</v>
      </c>
      <c r="F52" s="88">
        <f t="shared" si="5"/>
        <v>2325</v>
      </c>
      <c r="G52" s="88">
        <f t="shared" si="5"/>
        <v>2872.7</v>
      </c>
      <c r="H52" s="88">
        <f t="shared" si="5"/>
        <v>175</v>
      </c>
    </row>
    <row r="53" spans="1:8" ht="13.5" customHeight="1">
      <c r="A53" s="10" t="s">
        <v>1</v>
      </c>
      <c r="C53" s="16" t="s">
        <v>7</v>
      </c>
      <c r="D53" s="8" t="s">
        <v>108</v>
      </c>
      <c r="E53" s="87">
        <v>547.70000000000005</v>
      </c>
      <c r="F53" s="87">
        <v>2325</v>
      </c>
      <c r="G53" s="87">
        <f>E53+F53</f>
        <v>2872.7</v>
      </c>
      <c r="H53" s="87">
        <v>175</v>
      </c>
    </row>
    <row r="54" spans="1:8">
      <c r="A54" s="15" t="s">
        <v>2</v>
      </c>
      <c r="C54" s="18" t="s">
        <v>97</v>
      </c>
      <c r="D54" s="83" t="s">
        <v>88</v>
      </c>
      <c r="E54" s="85">
        <f>SUM(E55)+E57</f>
        <v>338.5</v>
      </c>
      <c r="F54" s="85">
        <f>SUM(F55)+F57</f>
        <v>0</v>
      </c>
      <c r="G54" s="85">
        <f>SUM(G55)+G57</f>
        <v>338.5</v>
      </c>
      <c r="H54" s="85">
        <f>SUM(H55)+H57</f>
        <v>107.7</v>
      </c>
    </row>
    <row r="55" spans="1:8" ht="25.5">
      <c r="A55" s="10" t="s">
        <v>2</v>
      </c>
      <c r="C55" s="17" t="s">
        <v>6</v>
      </c>
      <c r="D55" s="11" t="s">
        <v>87</v>
      </c>
      <c r="E55" s="95">
        <f>SUM(E56)</f>
        <v>252.9</v>
      </c>
      <c r="F55" s="95">
        <f>SUM(F56)</f>
        <v>0</v>
      </c>
      <c r="G55" s="95">
        <f>SUM(G56)</f>
        <v>252.9</v>
      </c>
      <c r="H55" s="95">
        <f>SUM(H56)</f>
        <v>69.5</v>
      </c>
    </row>
    <row r="56" spans="1:8" ht="30.75" customHeight="1">
      <c r="A56" s="10" t="s">
        <v>1</v>
      </c>
      <c r="C56" s="16" t="s">
        <v>5</v>
      </c>
      <c r="D56" s="8" t="s">
        <v>86</v>
      </c>
      <c r="E56" s="87">
        <v>252.9</v>
      </c>
      <c r="F56" s="87"/>
      <c r="G56" s="87">
        <f>E56+F56</f>
        <v>252.9</v>
      </c>
      <c r="H56" s="87">
        <v>69.5</v>
      </c>
    </row>
    <row r="57" spans="1:8" ht="16.5" customHeight="1">
      <c r="A57" s="10" t="s">
        <v>2</v>
      </c>
      <c r="C57" s="12" t="s">
        <v>4</v>
      </c>
      <c r="D57" s="11" t="s">
        <v>90</v>
      </c>
      <c r="E57" s="86">
        <f>E58</f>
        <v>85.600000000000009</v>
      </c>
      <c r="F57" s="86">
        <f>F58</f>
        <v>0</v>
      </c>
      <c r="G57" s="86">
        <f>G58</f>
        <v>85.600000000000009</v>
      </c>
      <c r="H57" s="86">
        <f>H58</f>
        <v>38.200000000000003</v>
      </c>
    </row>
    <row r="58" spans="1:8" ht="33" customHeight="1">
      <c r="A58" s="10" t="s">
        <v>1</v>
      </c>
      <c r="C58" s="16" t="s">
        <v>3</v>
      </c>
      <c r="D58" s="8" t="s">
        <v>89</v>
      </c>
      <c r="E58" s="87">
        <f>0.7+84.9</f>
        <v>85.600000000000009</v>
      </c>
      <c r="F58" s="87"/>
      <c r="G58" s="87">
        <f>E58+F58</f>
        <v>85.600000000000009</v>
      </c>
      <c r="H58" s="87">
        <v>38.200000000000003</v>
      </c>
    </row>
    <row r="59" spans="1:8" ht="13.5" customHeight="1">
      <c r="A59" s="15" t="s">
        <v>2</v>
      </c>
      <c r="C59" s="14" t="s">
        <v>118</v>
      </c>
      <c r="D59" s="13" t="s">
        <v>121</v>
      </c>
      <c r="E59" s="85">
        <f t="shared" ref="E59:H60" si="6">E60</f>
        <v>0</v>
      </c>
      <c r="F59" s="85">
        <f t="shared" si="6"/>
        <v>228</v>
      </c>
      <c r="G59" s="85">
        <f t="shared" si="6"/>
        <v>228</v>
      </c>
      <c r="H59" s="85">
        <f t="shared" si="6"/>
        <v>0</v>
      </c>
    </row>
    <row r="60" spans="1:8" ht="13.5" customHeight="1">
      <c r="A60" s="10" t="s">
        <v>2</v>
      </c>
      <c r="C60" s="12" t="s">
        <v>117</v>
      </c>
      <c r="D60" s="11" t="s">
        <v>119</v>
      </c>
      <c r="E60" s="86">
        <f t="shared" si="6"/>
        <v>0</v>
      </c>
      <c r="F60" s="86">
        <f t="shared" si="6"/>
        <v>228</v>
      </c>
      <c r="G60" s="86">
        <f t="shared" si="6"/>
        <v>228</v>
      </c>
      <c r="H60" s="86">
        <f t="shared" si="6"/>
        <v>0</v>
      </c>
    </row>
    <row r="61" spans="1:8" ht="13.5" customHeight="1">
      <c r="A61" s="10" t="s">
        <v>1</v>
      </c>
      <c r="C61" s="9" t="s">
        <v>117</v>
      </c>
      <c r="D61" s="8" t="s">
        <v>120</v>
      </c>
      <c r="E61" s="87">
        <v>0</v>
      </c>
      <c r="F61" s="87">
        <v>228</v>
      </c>
      <c r="G61" s="87">
        <f>E61+F61</f>
        <v>228</v>
      </c>
      <c r="H61" s="87">
        <v>0</v>
      </c>
    </row>
    <row r="62" spans="1:8" s="4" customFormat="1" ht="18.75" customHeight="1">
      <c r="A62" s="7"/>
      <c r="C62" s="6" t="s">
        <v>0</v>
      </c>
      <c r="D62" s="5"/>
      <c r="E62" s="84">
        <f>E42+E8</f>
        <v>12656.6</v>
      </c>
      <c r="F62" s="84">
        <f>F42+F8</f>
        <v>32218.5</v>
      </c>
      <c r="G62" s="84">
        <f>G42+G8</f>
        <v>44875.100000000006</v>
      </c>
      <c r="H62" s="84">
        <f>H42+H8</f>
        <v>5098.1000000000004</v>
      </c>
    </row>
    <row r="63" spans="1:8" ht="11.25" customHeight="1">
      <c r="B63" s="3"/>
      <c r="C63" s="3"/>
      <c r="D63" s="3"/>
    </row>
    <row r="64" spans="1:8" ht="11.25" customHeight="1">
      <c r="B64" s="3"/>
      <c r="C64" s="3"/>
      <c r="D64" s="3"/>
    </row>
    <row r="66" spans="3:4" ht="14.25">
      <c r="C66" s="2"/>
      <c r="D66" s="2"/>
    </row>
  </sheetData>
  <mergeCells count="9">
    <mergeCell ref="A6:B6"/>
    <mergeCell ref="C6:C7"/>
    <mergeCell ref="E6:E7"/>
    <mergeCell ref="D6:D7"/>
    <mergeCell ref="F1:H1"/>
    <mergeCell ref="F6:F7"/>
    <mergeCell ref="G6:G7"/>
    <mergeCell ref="H6:H7"/>
    <mergeCell ref="C3:H3"/>
  </mergeCells>
  <phoneticPr fontId="22" type="noConversion"/>
  <pageMargins left="0.98425196850393704" right="0" top="0.39370078740157483" bottom="0" header="0.16" footer="0"/>
  <pageSetup paperSize="9" scale="6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honeticPr fontId="22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Бе </vt:lpstr>
      <vt:lpstr>Лист1</vt:lpstr>
      <vt:lpstr>Лист2</vt:lpstr>
      <vt:lpstr>Лист3</vt:lpstr>
      <vt:lpstr>'Бе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2017-10-31T04:04:06Z</dcterms:modified>
</cp:coreProperties>
</file>