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сход" sheetId="2" r:id="rId2"/>
  </sheets>
  <definedNames>
    <definedName name="_xlnm.Print_Titles" localSheetId="0">'Лист1'!$7:$7</definedName>
    <definedName name="_xlnm.Print_Titles" localSheetId="1">'сход'!$7:$7</definedName>
    <definedName name="_xlnm.Print_Area" localSheetId="0">'Лист1'!$A$1:$F$250</definedName>
    <definedName name="_xlnm.Print_Area" localSheetId="1">'сход'!$A$1:$F$251</definedName>
  </definedNames>
  <calcPr fullCalcOnLoad="1"/>
</workbook>
</file>

<file path=xl/sharedStrings.xml><?xml version="1.0" encoding="utf-8"?>
<sst xmlns="http://schemas.openxmlformats.org/spreadsheetml/2006/main" count="1002" uniqueCount="138">
  <si>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</si>
  <si>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</si>
  <si>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</si>
  <si>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</si>
  <si>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</si>
  <si>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</si>
  <si>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</si>
  <si>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</si>
  <si>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</si>
  <si>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</si>
  <si>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</si>
  <si>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</si>
  <si>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</si>
  <si>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</si>
  <si>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</si>
  <si>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</si>
  <si>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итог:</t>
  </si>
  <si>
    <t>01.03</t>
  </si>
  <si>
    <t>01.04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</si>
  <si>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</si>
  <si>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</si>
  <si>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</si>
  <si>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</si>
  <si>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</si>
  <si>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</si>
  <si>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</si>
  <si>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</si>
  <si>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</si>
  <si>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</si>
  <si>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</si>
  <si>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</si>
  <si>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</si>
  <si>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</si>
  <si>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</si>
  <si>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</si>
  <si>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</si>
  <si>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</si>
  <si>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</si>
  <si>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</si>
  <si>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</si>
  <si>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</si>
  <si>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</si>
  <si>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</si>
  <si>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</si>
  <si>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</si>
  <si>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</si>
  <si>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</si>
  <si>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</si>
  <si>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</si>
  <si>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</si>
  <si>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</si>
  <si>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</si>
  <si>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</si>
  <si>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</si>
  <si>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</si>
  <si>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</si>
  <si>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</si>
  <si>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</si>
  <si>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</si>
  <si>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</si>
  <si>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</si>
  <si>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</si>
  <si>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</si>
  <si>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</si>
  <si>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</si>
  <si>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</si>
  <si>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</si>
  <si>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</si>
  <si>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</si>
  <si>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</si>
  <si>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>10.04</t>
  </si>
  <si>
    <t>социальное обеспечение населения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</si>
  <si>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</si>
  <si>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</si>
  <si>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</si>
  <si>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</si>
  <si>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</si>
  <si>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</si>
  <si>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</si>
  <si>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</si>
  <si>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</si>
  <si>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</si>
  <si>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</si>
  <si>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</si>
  <si>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</si>
  <si>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</si>
  <si>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 xml:space="preserve">уст-ка приборов коммерч. учета энергоресурсов (цел.прогр.) </t>
  </si>
  <si>
    <t>Коммунальное хозяйство</t>
  </si>
  <si>
    <t>Благоустройство</t>
  </si>
  <si>
    <t>озеленение</t>
  </si>
  <si>
    <t>03.10</t>
  </si>
  <si>
    <t>РАЗДЕЛ 11.00 ФИЗИЧЕСКАЯ КУЛЬТУРА И СПОРТ</t>
  </si>
  <si>
    <t>11.05</t>
  </si>
  <si>
    <t>МБТ</t>
  </si>
  <si>
    <t>дефицит</t>
  </si>
  <si>
    <t>01.13</t>
  </si>
  <si>
    <t>04.01</t>
  </si>
  <si>
    <t>211</t>
  </si>
  <si>
    <t>213</t>
  </si>
  <si>
    <t>программа энергосбережения и повышения энергетической эффективност</t>
  </si>
  <si>
    <t xml:space="preserve">социальные пенсии, пособия,выплачиваемые орг-ми сектора </t>
  </si>
  <si>
    <t xml:space="preserve">социальные пенсии, пособия,выплачиваемые орг-ми </t>
  </si>
  <si>
    <t>251</t>
  </si>
  <si>
    <t>04.09</t>
  </si>
  <si>
    <t xml:space="preserve">МБ ДЦП "Развитие автомобильных дорог местного значения </t>
  </si>
  <si>
    <t>ОБ ДЦП "Развитие автомобильных дорог местного значения</t>
  </si>
  <si>
    <t>МБ ДЦП "Территориальное планирование в Нижнеилимском муниципальном районе на 2010-2014 гг"</t>
  </si>
  <si>
    <t>ОБ ДЦП "Территориальное планирование в Нижнеилимском муниципальном районе на 2010-2014 гг"</t>
  </si>
  <si>
    <t>коммун.услуги (Программа "Повыш.эффект.бюдж. расх.")</t>
  </si>
  <si>
    <t>МБ ДЦП "Развитие автомобильных дорог местного значения</t>
  </si>
  <si>
    <t>"Программа комплекс. развития систем комунальной инфр.</t>
  </si>
  <si>
    <t>10.01</t>
  </si>
  <si>
    <t>263</t>
  </si>
  <si>
    <t>ДЦП "Чистая вода"</t>
  </si>
  <si>
    <t>уличное освещение ("Повышение эффект. бюдж. расх.")</t>
  </si>
  <si>
    <t>%
исполнения</t>
  </si>
  <si>
    <t>программа энергосбережения и повышения энергетической эффективности</t>
  </si>
  <si>
    <t>тыс.руб</t>
  </si>
  <si>
    <t>13.01</t>
  </si>
  <si>
    <t>08.04</t>
  </si>
  <si>
    <t>итого по разделу 13</t>
  </si>
  <si>
    <t>итого 0804</t>
  </si>
  <si>
    <t>итого 0801</t>
  </si>
  <si>
    <t>перечисления другим бюджетам бюджетной системы РФ (ксп)</t>
  </si>
  <si>
    <t>увиличение стоимости материальных запасов</t>
  </si>
  <si>
    <t>дорожный фонд</t>
  </si>
  <si>
    <t>Мероприятия в области коммунального хозяйства</t>
  </si>
  <si>
    <t>05,02</t>
  </si>
  <si>
    <t>прочие услуги</t>
  </si>
  <si>
    <t>Проект народные инициативы</t>
  </si>
  <si>
    <t>План на
2015 год</t>
  </si>
  <si>
    <t>Исполнение
за 12 месяцев 2015 года</t>
  </si>
  <si>
    <t>РАЗДЕЛ 13.00 ОБСЛУЖИВАНИЕ ГОСУАРСТВЕННОГО И МУНИЦИПАЛЬНОГО ДОЛГА</t>
  </si>
  <si>
    <t>РАСЧЁТ ПО ФУНКЦИОНАЛЬНОЙ СТРУКТУРЕ РАСХОДОВ
БЮДЖЕТА БЕРЕЗНЯКОВСКОГО СЕЛЬСКОГО  ПОСЕЛЕНИЯ ЗА 2015 ГОД</t>
  </si>
  <si>
    <t>Исполнитель: В.С. Куликова 3-09-51</t>
  </si>
  <si>
    <t>Исполнение
за 2015 год</t>
  </si>
  <si>
    <t>РАСЧЁТ ПО ФУНКЦИОНАЛЬНОЙ СТРУКТУРЕ РАСХОДОВ
БЮДЖЕТА БЕРЕЗНЯКОВСКОГО МУНИЦИПАЛЬНОГО ОБРАЗОВАНИЯ ЗА 2015 ГОД</t>
  </si>
  <si>
    <t xml:space="preserve">Справочная № 1
к решению Думы
Березняковского сельского поселения Нижнеилимского района
"Об утверждении отчета об исполнении бюджета  Березняковского муниципального образования за 2015 год" 
от "   28   " апреля   2016 г. № 150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</si>
</sst>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9" fontId="7" fillId="34" borderId="10" xfId="0" applyNumberFormat="1" applyFont="1" applyFill="1" applyBorder="1" applyAlignment="1">
      <alignment vertical="center"/>
    </xf>
    <xf numFmtId="169" fontId="3" fillId="0" borderId="10" xfId="0" applyNumberFormat="1" applyFont="1" applyFill="1" applyBorder="1" applyAlignment="1">
      <alignment vertical="center"/>
    </xf>
    <xf numFmtId="169" fontId="1" fillId="0" borderId="10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3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169" fontId="3" fillId="34" borderId="10" xfId="0" applyNumberFormat="1" applyFont="1" applyFill="1" applyBorder="1" applyAlignment="1">
      <alignment vertical="center"/>
    </xf>
    <xf numFmtId="169" fontId="3" fillId="34" borderId="19" xfId="0" applyNumberFormat="1" applyFont="1" applyFill="1" applyBorder="1" applyAlignment="1">
      <alignment vertical="center"/>
    </xf>
    <xf numFmtId="169" fontId="4" fillId="0" borderId="19" xfId="0" applyNumberFormat="1" applyFont="1" applyBorder="1" applyAlignment="1">
      <alignment vertical="center"/>
    </xf>
    <xf numFmtId="169" fontId="3" fillId="0" borderId="19" xfId="0" applyNumberFormat="1" applyFont="1" applyBorder="1" applyAlignment="1">
      <alignment vertical="center"/>
    </xf>
    <xf numFmtId="169" fontId="3" fillId="33" borderId="10" xfId="0" applyNumberFormat="1" applyFont="1" applyFill="1" applyBorder="1" applyAlignment="1">
      <alignment vertical="center"/>
    </xf>
    <xf numFmtId="169" fontId="5" fillId="33" borderId="19" xfId="0" applyNumberFormat="1" applyFont="1" applyFill="1" applyBorder="1" applyAlignment="1">
      <alignment vertical="center"/>
    </xf>
    <xf numFmtId="169" fontId="6" fillId="33" borderId="19" xfId="0" applyNumberFormat="1" applyFont="1" applyFill="1" applyBorder="1" applyAlignment="1">
      <alignment vertical="center"/>
    </xf>
    <xf numFmtId="169" fontId="7" fillId="34" borderId="19" xfId="0" applyNumberFormat="1" applyFont="1" applyFill="1" applyBorder="1" applyAlignment="1">
      <alignment vertical="center"/>
    </xf>
    <xf numFmtId="169" fontId="4" fillId="33" borderId="10" xfId="0" applyNumberFormat="1" applyFont="1" applyFill="1" applyBorder="1" applyAlignment="1">
      <alignment vertical="center"/>
    </xf>
    <xf numFmtId="169" fontId="4" fillId="33" borderId="19" xfId="0" applyNumberFormat="1" applyFont="1" applyFill="1" applyBorder="1" applyAlignment="1">
      <alignment vertical="center"/>
    </xf>
    <xf numFmtId="169" fontId="3" fillId="0" borderId="19" xfId="0" applyNumberFormat="1" applyFont="1" applyFill="1" applyBorder="1" applyAlignment="1">
      <alignment vertical="center"/>
    </xf>
    <xf numFmtId="169" fontId="8" fillId="33" borderId="10" xfId="0" applyNumberFormat="1" applyFont="1" applyFill="1" applyBorder="1" applyAlignment="1">
      <alignment vertical="center"/>
    </xf>
    <xf numFmtId="169" fontId="8" fillId="33" borderId="19" xfId="0" applyNumberFormat="1" applyFont="1" applyFill="1" applyBorder="1" applyAlignment="1">
      <alignment vertical="center"/>
    </xf>
    <xf numFmtId="169" fontId="4" fillId="0" borderId="19" xfId="0" applyNumberFormat="1" applyFont="1" applyFill="1" applyBorder="1" applyAlignment="1">
      <alignment vertical="center"/>
    </xf>
    <xf numFmtId="169" fontId="1" fillId="33" borderId="10" xfId="0" applyNumberFormat="1" applyFont="1" applyFill="1" applyBorder="1" applyAlignment="1">
      <alignment vertical="center"/>
    </xf>
    <xf numFmtId="169" fontId="1" fillId="33" borderId="19" xfId="0" applyNumberFormat="1" applyFont="1" applyFill="1" applyBorder="1" applyAlignment="1">
      <alignment vertical="center"/>
    </xf>
    <xf numFmtId="169" fontId="1" fillId="0" borderId="19" xfId="0" applyNumberFormat="1" applyFont="1" applyFill="1" applyBorder="1" applyAlignment="1">
      <alignment vertical="center"/>
    </xf>
    <xf numFmtId="169" fontId="6" fillId="0" borderId="19" xfId="0" applyNumberFormat="1" applyFont="1" applyFill="1" applyBorder="1" applyAlignment="1">
      <alignment vertical="center"/>
    </xf>
    <xf numFmtId="169" fontId="8" fillId="0" borderId="10" xfId="0" applyNumberFormat="1" applyFont="1" applyFill="1" applyBorder="1" applyAlignment="1">
      <alignment vertical="center"/>
    </xf>
    <xf numFmtId="169" fontId="8" fillId="0" borderId="19" xfId="0" applyNumberFormat="1" applyFont="1" applyFill="1" applyBorder="1" applyAlignment="1">
      <alignment vertical="center"/>
    </xf>
    <xf numFmtId="169" fontId="7" fillId="0" borderId="10" xfId="0" applyNumberFormat="1" applyFont="1" applyFill="1" applyBorder="1" applyAlignment="1">
      <alignment vertical="center"/>
    </xf>
    <xf numFmtId="169" fontId="7" fillId="0" borderId="19" xfId="0" applyNumberFormat="1" applyFont="1" applyFill="1" applyBorder="1" applyAlignment="1">
      <alignment vertical="center"/>
    </xf>
    <xf numFmtId="169" fontId="7" fillId="33" borderId="10" xfId="0" applyNumberFormat="1" applyFont="1" applyFill="1" applyBorder="1" applyAlignment="1">
      <alignment vertical="center"/>
    </xf>
    <xf numFmtId="169" fontId="7" fillId="33" borderId="13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" fontId="4" fillId="0" borderId="20" xfId="0" applyNumberFormat="1" applyFont="1" applyBorder="1" applyAlignment="1">
      <alignment vertical="center"/>
    </xf>
    <xf numFmtId="1" fontId="7" fillId="34" borderId="20" xfId="0" applyNumberFormat="1" applyFont="1" applyFill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1" fontId="4" fillId="33" borderId="20" xfId="0" applyNumberFormat="1" applyFont="1" applyFill="1" applyBorder="1" applyAlignment="1">
      <alignment vertical="center"/>
    </xf>
    <xf numFmtId="1" fontId="3" fillId="33" borderId="20" xfId="0" applyNumberFormat="1" applyFont="1" applyFill="1" applyBorder="1" applyAlignment="1">
      <alignment vertical="center"/>
    </xf>
    <xf numFmtId="1" fontId="4" fillId="34" borderId="20" xfId="0" applyNumberFormat="1" applyFont="1" applyFill="1" applyBorder="1" applyAlignment="1">
      <alignment vertical="center"/>
    </xf>
    <xf numFmtId="1" fontId="7" fillId="35" borderId="20" xfId="0" applyNumberFormat="1" applyFont="1" applyFill="1" applyBorder="1" applyAlignment="1">
      <alignment vertical="center"/>
    </xf>
    <xf numFmtId="1" fontId="7" fillId="33" borderId="20" xfId="0" applyNumberFormat="1" applyFont="1" applyFill="1" applyBorder="1" applyAlignment="1">
      <alignment vertical="center"/>
    </xf>
    <xf numFmtId="1" fontId="7" fillId="33" borderId="21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169" fontId="8" fillId="34" borderId="10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0" xfId="0" applyNumberFormat="1" applyFont="1" applyBorder="1" applyAlignment="1">
      <alignment vertical="center"/>
    </xf>
    <xf numFmtId="169" fontId="6" fillId="0" borderId="19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169" fontId="5" fillId="34" borderId="10" xfId="0" applyNumberFormat="1" applyFont="1" applyFill="1" applyBorder="1" applyAlignment="1">
      <alignment vertical="center"/>
    </xf>
    <xf numFmtId="169" fontId="5" fillId="34" borderId="19" xfId="0" applyNumberFormat="1" applyFont="1" applyFill="1" applyBorder="1" applyAlignment="1">
      <alignment vertical="center"/>
    </xf>
    <xf numFmtId="1" fontId="5" fillId="34" borderId="20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9" fontId="5" fillId="0" borderId="10" xfId="0" applyNumberFormat="1" applyFont="1" applyBorder="1" applyAlignment="1">
      <alignment vertical="center"/>
    </xf>
    <xf numFmtId="169" fontId="5" fillId="0" borderId="19" xfId="0" applyNumberFormat="1" applyFont="1" applyBorder="1" applyAlignment="1">
      <alignment vertical="center"/>
    </xf>
    <xf numFmtId="1" fontId="5" fillId="0" borderId="20" xfId="0" applyNumberFormat="1" applyFont="1" applyBorder="1" applyAlignment="1">
      <alignment vertical="center"/>
    </xf>
    <xf numFmtId="164" fontId="5" fillId="34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169" fontId="5" fillId="33" borderId="10" xfId="0" applyNumberFormat="1" applyFont="1" applyFill="1" applyBorder="1" applyAlignment="1">
      <alignment vertical="center"/>
    </xf>
    <xf numFmtId="1" fontId="6" fillId="33" borderId="20" xfId="0" applyNumberFormat="1" applyFont="1" applyFill="1" applyBorder="1" applyAlignment="1">
      <alignment vertical="center"/>
    </xf>
    <xf numFmtId="1" fontId="5" fillId="33" borderId="2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169" fontId="6" fillId="33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 vertical="center"/>
    </xf>
    <xf numFmtId="169" fontId="5" fillId="0" borderId="19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69" fontId="6" fillId="0" borderId="10" xfId="0" applyNumberFormat="1" applyFont="1" applyFill="1" applyBorder="1" applyAlignment="1">
      <alignment vertical="center"/>
    </xf>
    <xf numFmtId="1" fontId="5" fillId="35" borderId="2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69" fontId="6" fillId="34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169" fontId="6" fillId="0" borderId="23" xfId="0" applyNumberFormat="1" applyFont="1" applyBorder="1" applyAlignment="1">
      <alignment vertical="center"/>
    </xf>
    <xf numFmtId="1" fontId="6" fillId="0" borderId="24" xfId="0" applyNumberFormat="1" applyFont="1" applyBorder="1" applyAlignment="1">
      <alignment vertical="center"/>
    </xf>
    <xf numFmtId="1" fontId="5" fillId="33" borderId="25" xfId="0" applyNumberFormat="1" applyFont="1" applyFill="1" applyBorder="1" applyAlignment="1">
      <alignment vertical="center"/>
    </xf>
    <xf numFmtId="169" fontId="5" fillId="33" borderId="26" xfId="0" applyNumberFormat="1" applyFont="1" applyFill="1" applyBorder="1" applyAlignment="1">
      <alignment vertical="center"/>
    </xf>
    <xf numFmtId="169" fontId="5" fillId="33" borderId="27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7" fillId="34" borderId="29" xfId="0" applyNumberFormat="1" applyFont="1" applyFill="1" applyBorder="1" applyAlignment="1">
      <alignment horizontal="left" vertical="center"/>
    </xf>
    <xf numFmtId="49" fontId="7" fillId="34" borderId="15" xfId="0" applyNumberFormat="1" applyFont="1" applyFill="1" applyBorder="1" applyAlignment="1">
      <alignment horizontal="left" vertical="center"/>
    </xf>
    <xf numFmtId="49" fontId="7" fillId="34" borderId="19" xfId="0" applyNumberFormat="1" applyFont="1" applyFill="1" applyBorder="1" applyAlignment="1">
      <alignment horizontal="left" vertical="center"/>
    </xf>
    <xf numFmtId="0" fontId="3" fillId="33" borderId="29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33" borderId="29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vertical="center"/>
    </xf>
    <xf numFmtId="49" fontId="5" fillId="34" borderId="29" xfId="0" applyNumberFormat="1" applyFont="1" applyFill="1" applyBorder="1" applyAlignment="1">
      <alignment horizontal="left" vertical="center"/>
    </xf>
    <xf numFmtId="49" fontId="5" fillId="34" borderId="15" xfId="0" applyNumberFormat="1" applyFont="1" applyFill="1" applyBorder="1" applyAlignment="1">
      <alignment horizontal="left" vertical="center"/>
    </xf>
    <xf numFmtId="49" fontId="5" fillId="34" borderId="19" xfId="0" applyNumberFormat="1" applyFont="1" applyFill="1" applyBorder="1" applyAlignment="1">
      <alignment horizontal="left" vertical="center"/>
    </xf>
    <xf numFmtId="0" fontId="5" fillId="33" borderId="29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49" fontId="6" fillId="34" borderId="29" xfId="0" applyNumberFormat="1" applyFont="1" applyFill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0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8.125" style="1" customWidth="1"/>
    <col min="2" max="2" width="7.25390625" style="2" customWidth="1"/>
    <col min="3" max="3" width="64.75390625" style="1" customWidth="1"/>
    <col min="4" max="4" width="14.875" style="1" customWidth="1"/>
    <col min="5" max="5" width="14.625" style="1" customWidth="1"/>
    <col min="6" max="6" width="12.25390625" style="1" customWidth="1"/>
    <col min="7" max="16384" width="9.125" style="1" customWidth="1"/>
  </cols>
  <sheetData>
    <row r="1" spans="3:6" ht="125.25" customHeight="1">
      <c r="C1" s="102"/>
      <c r="D1" s="164" t="s">
        <v>137</v>
      </c>
      <c r="E1" s="164"/>
      <c r="F1" s="164"/>
    </row>
    <row r="2" ht="12.75" customHeight="1"/>
    <row r="3" ht="3" customHeight="1"/>
    <row r="4" spans="1:6" ht="64.5" customHeight="1">
      <c r="A4" s="171" t="s">
        <v>136</v>
      </c>
      <c r="B4" s="171"/>
      <c r="C4" s="171"/>
      <c r="D4" s="171"/>
      <c r="E4" s="171"/>
      <c r="F4" s="171"/>
    </row>
    <row r="5" spans="1:6" ht="6" customHeight="1">
      <c r="A5" s="53"/>
      <c r="B5" s="53"/>
      <c r="C5" s="53"/>
      <c r="D5" s="53"/>
      <c r="E5" s="53"/>
      <c r="F5" s="53"/>
    </row>
    <row r="6" spans="4:6" ht="12" customHeight="1" thickBot="1">
      <c r="D6" s="46"/>
      <c r="E6" s="46"/>
      <c r="F6" s="46" t="s">
        <v>117</v>
      </c>
    </row>
    <row r="7" spans="1:6" ht="45" customHeight="1">
      <c r="A7" s="174" t="s">
        <v>56</v>
      </c>
      <c r="B7" s="175"/>
      <c r="C7" s="176"/>
      <c r="D7" s="48" t="s">
        <v>130</v>
      </c>
      <c r="E7" s="50" t="s">
        <v>135</v>
      </c>
      <c r="F7" s="57" t="s">
        <v>115</v>
      </c>
    </row>
    <row r="8" spans="1:6" s="9" customFormat="1" ht="15.75">
      <c r="A8" s="26" t="s">
        <v>15</v>
      </c>
      <c r="B8" s="7">
        <v>211</v>
      </c>
      <c r="C8" s="42" t="s">
        <v>0</v>
      </c>
      <c r="D8" s="66">
        <v>889.3</v>
      </c>
      <c r="E8" s="70">
        <v>889.3</v>
      </c>
      <c r="F8" s="93">
        <f aca="true" t="shared" si="0" ref="F8:F53">SUM(E8/D8*100)</f>
        <v>100</v>
      </c>
    </row>
    <row r="9" spans="1:6" s="9" customFormat="1" ht="15.75">
      <c r="A9" s="26" t="s">
        <v>15</v>
      </c>
      <c r="B9" s="7">
        <v>213</v>
      </c>
      <c r="C9" s="42" t="s">
        <v>2</v>
      </c>
      <c r="D9" s="66">
        <v>242.6</v>
      </c>
      <c r="E9" s="70">
        <v>242.6</v>
      </c>
      <c r="F9" s="93">
        <f t="shared" si="0"/>
        <v>100</v>
      </c>
    </row>
    <row r="10" spans="1:6" s="9" customFormat="1" ht="15.75" hidden="1">
      <c r="A10" s="26" t="s">
        <v>15</v>
      </c>
      <c r="B10" s="7">
        <v>290</v>
      </c>
      <c r="C10" s="42" t="s">
        <v>11</v>
      </c>
      <c r="D10" s="66">
        <v>0</v>
      </c>
      <c r="E10" s="70">
        <v>0</v>
      </c>
      <c r="F10" s="93">
        <v>0</v>
      </c>
    </row>
    <row r="11" spans="1:6" s="9" customFormat="1" ht="18.75">
      <c r="A11" s="27"/>
      <c r="B11" s="11"/>
      <c r="C11" s="44" t="s">
        <v>16</v>
      </c>
      <c r="D11" s="68">
        <f>SUM(D8:D10)</f>
        <v>1131.8999999999999</v>
      </c>
      <c r="E11" s="69">
        <f>SUM(E8:E10)</f>
        <v>1131.8999999999999</v>
      </c>
      <c r="F11" s="94">
        <f t="shared" si="0"/>
        <v>100</v>
      </c>
    </row>
    <row r="12" spans="1:6" s="6" customFormat="1" ht="15.75">
      <c r="A12" s="28" t="s">
        <v>17</v>
      </c>
      <c r="B12" s="5">
        <v>210</v>
      </c>
      <c r="C12" s="43" t="s">
        <v>27</v>
      </c>
      <c r="D12" s="65">
        <f>D13+D15</f>
        <v>618.9</v>
      </c>
      <c r="E12" s="71">
        <f>SUM(E13:E15)</f>
        <v>618.9</v>
      </c>
      <c r="F12" s="95">
        <f>SUM(E12/D12*100)</f>
        <v>100</v>
      </c>
    </row>
    <row r="13" spans="1:6" s="9" customFormat="1" ht="15.75">
      <c r="A13" s="26" t="s">
        <v>17</v>
      </c>
      <c r="B13" s="7">
        <v>211</v>
      </c>
      <c r="C13" s="42" t="s">
        <v>0</v>
      </c>
      <c r="D13" s="66">
        <v>478.8</v>
      </c>
      <c r="E13" s="70">
        <v>478.8</v>
      </c>
      <c r="F13" s="93">
        <f t="shared" si="0"/>
        <v>100</v>
      </c>
    </row>
    <row r="14" spans="1:6" s="9" customFormat="1" ht="15.75" hidden="1">
      <c r="A14" s="26" t="s">
        <v>17</v>
      </c>
      <c r="B14" s="7">
        <v>212</v>
      </c>
      <c r="C14" s="42" t="s">
        <v>1</v>
      </c>
      <c r="D14" s="66" t="e">
        <f>SUM(#REF!+#REF!)</f>
        <v>#REF!</v>
      </c>
      <c r="E14" s="70">
        <v>0</v>
      </c>
      <c r="F14" s="93">
        <v>0</v>
      </c>
    </row>
    <row r="15" spans="1:6" s="9" customFormat="1" ht="15.75">
      <c r="A15" s="26" t="s">
        <v>17</v>
      </c>
      <c r="B15" s="7">
        <v>213</v>
      </c>
      <c r="C15" s="42" t="s">
        <v>2</v>
      </c>
      <c r="D15" s="66">
        <v>140.1</v>
      </c>
      <c r="E15" s="70">
        <v>140.1</v>
      </c>
      <c r="F15" s="93">
        <f>SUM(E15/D15*100)</f>
        <v>100</v>
      </c>
    </row>
    <row r="16" spans="1:6" s="9" customFormat="1" ht="15.75" hidden="1">
      <c r="A16" s="26" t="s">
        <v>17</v>
      </c>
      <c r="B16" s="7">
        <v>221</v>
      </c>
      <c r="C16" s="42" t="s">
        <v>4</v>
      </c>
      <c r="D16" s="66" t="e">
        <f>SUM(#REF!+#REF!)</f>
        <v>#REF!</v>
      </c>
      <c r="E16" s="70"/>
      <c r="F16" s="93" t="e">
        <f t="shared" si="0"/>
        <v>#REF!</v>
      </c>
    </row>
    <row r="17" spans="1:6" s="9" customFormat="1" ht="15.75" hidden="1">
      <c r="A17" s="26" t="s">
        <v>17</v>
      </c>
      <c r="B17" s="7">
        <v>222</v>
      </c>
      <c r="C17" s="42" t="s">
        <v>5</v>
      </c>
      <c r="D17" s="66" t="e">
        <f>SUM(#REF!+#REF!)</f>
        <v>#REF!</v>
      </c>
      <c r="E17" s="70">
        <v>0</v>
      </c>
      <c r="F17" s="93" t="e">
        <f t="shared" si="0"/>
        <v>#REF!</v>
      </c>
    </row>
    <row r="18" spans="1:6" s="9" customFormat="1" ht="15.75" hidden="1">
      <c r="A18" s="26" t="s">
        <v>17</v>
      </c>
      <c r="B18" s="7">
        <v>223</v>
      </c>
      <c r="C18" s="42" t="s">
        <v>6</v>
      </c>
      <c r="D18" s="66" t="e">
        <f>SUM(#REF!+#REF!)</f>
        <v>#REF!</v>
      </c>
      <c r="E18" s="70"/>
      <c r="F18" s="93" t="e">
        <f t="shared" si="0"/>
        <v>#REF!</v>
      </c>
    </row>
    <row r="19" spans="1:6" s="9" customFormat="1" ht="15.75" hidden="1">
      <c r="A19" s="26" t="s">
        <v>17</v>
      </c>
      <c r="B19" s="7">
        <v>224</v>
      </c>
      <c r="C19" s="42" t="s">
        <v>7</v>
      </c>
      <c r="D19" s="66" t="e">
        <f>SUM(#REF!+#REF!)</f>
        <v>#REF!</v>
      </c>
      <c r="E19" s="70"/>
      <c r="F19" s="93" t="e">
        <f t="shared" si="0"/>
        <v>#REF!</v>
      </c>
    </row>
    <row r="20" spans="1:6" s="9" customFormat="1" ht="15.75" hidden="1">
      <c r="A20" s="26" t="s">
        <v>17</v>
      </c>
      <c r="B20" s="7">
        <v>225</v>
      </c>
      <c r="C20" s="42" t="s">
        <v>8</v>
      </c>
      <c r="D20" s="66" t="e">
        <f>SUM(#REF!+#REF!)</f>
        <v>#REF!</v>
      </c>
      <c r="E20" s="70"/>
      <c r="F20" s="93" t="e">
        <f t="shared" si="0"/>
        <v>#REF!</v>
      </c>
    </row>
    <row r="21" spans="1:6" s="9" customFormat="1" ht="15.75" hidden="1">
      <c r="A21" s="26" t="s">
        <v>17</v>
      </c>
      <c r="B21" s="7">
        <v>226</v>
      </c>
      <c r="C21" s="42" t="s">
        <v>9</v>
      </c>
      <c r="D21" s="66" t="e">
        <f>SUM(#REF!+#REF!)</f>
        <v>#REF!</v>
      </c>
      <c r="E21" s="70"/>
      <c r="F21" s="93" t="e">
        <f t="shared" si="0"/>
        <v>#REF!</v>
      </c>
    </row>
    <row r="22" spans="1:6" s="6" customFormat="1" ht="15.75" hidden="1">
      <c r="A22" s="28" t="s">
        <v>17</v>
      </c>
      <c r="B22" s="5">
        <v>262</v>
      </c>
      <c r="C22" s="43" t="s">
        <v>32</v>
      </c>
      <c r="D22" s="66" t="e">
        <f>SUM(#REF!+#REF!)</f>
        <v>#REF!</v>
      </c>
      <c r="E22" s="71"/>
      <c r="F22" s="93" t="e">
        <f t="shared" si="0"/>
        <v>#REF!</v>
      </c>
    </row>
    <row r="23" spans="1:6" s="6" customFormat="1" ht="31.5" hidden="1">
      <c r="A23" s="28" t="s">
        <v>17</v>
      </c>
      <c r="B23" s="5">
        <v>263</v>
      </c>
      <c r="C23" s="43" t="s">
        <v>41</v>
      </c>
      <c r="D23" s="66" t="e">
        <f>SUM(#REF!+#REF!)</f>
        <v>#REF!</v>
      </c>
      <c r="E23" s="71"/>
      <c r="F23" s="93" t="e">
        <f t="shared" si="0"/>
        <v>#REF!</v>
      </c>
    </row>
    <row r="24" spans="1:6" s="9" customFormat="1" ht="16.5" customHeight="1" hidden="1">
      <c r="A24" s="28" t="s">
        <v>17</v>
      </c>
      <c r="B24" s="5">
        <v>290</v>
      </c>
      <c r="C24" s="43" t="s">
        <v>11</v>
      </c>
      <c r="D24" s="66">
        <v>0</v>
      </c>
      <c r="E24" s="70">
        <v>0</v>
      </c>
      <c r="F24" s="93" t="e">
        <f t="shared" si="0"/>
        <v>#DIV/0!</v>
      </c>
    </row>
    <row r="25" spans="1:6" s="6" customFormat="1" ht="15.75" hidden="1">
      <c r="A25" s="28" t="s">
        <v>17</v>
      </c>
      <c r="B25" s="5">
        <v>300</v>
      </c>
      <c r="C25" s="43" t="s">
        <v>12</v>
      </c>
      <c r="D25" s="65">
        <f>D26+D27</f>
        <v>0</v>
      </c>
      <c r="E25" s="65">
        <f>E26+E27</f>
        <v>0</v>
      </c>
      <c r="F25" s="95">
        <f>D25*100</f>
        <v>0</v>
      </c>
    </row>
    <row r="26" spans="1:6" s="9" customFormat="1" ht="15.75" hidden="1">
      <c r="A26" s="26" t="s">
        <v>17</v>
      </c>
      <c r="B26" s="7">
        <v>310</v>
      </c>
      <c r="C26" s="42" t="s">
        <v>13</v>
      </c>
      <c r="D26" s="66">
        <v>0</v>
      </c>
      <c r="E26" s="70">
        <v>0</v>
      </c>
      <c r="F26" s="93">
        <f>D26*100</f>
        <v>0</v>
      </c>
    </row>
    <row r="27" spans="1:6" s="9" customFormat="1" ht="15.75" hidden="1">
      <c r="A27" s="26" t="s">
        <v>17</v>
      </c>
      <c r="B27" s="7">
        <v>340</v>
      </c>
      <c r="C27" s="42" t="s">
        <v>14</v>
      </c>
      <c r="D27" s="66">
        <v>0</v>
      </c>
      <c r="E27" s="70">
        <v>0</v>
      </c>
      <c r="F27" s="93">
        <f>D27*100</f>
        <v>0</v>
      </c>
    </row>
    <row r="28" spans="1:6" s="9" customFormat="1" ht="18.75">
      <c r="A28" s="27"/>
      <c r="B28" s="11"/>
      <c r="C28" s="44" t="s">
        <v>16</v>
      </c>
      <c r="D28" s="92">
        <f>D12</f>
        <v>618.9</v>
      </c>
      <c r="E28" s="69">
        <f>SUM(E13:E27)</f>
        <v>618.9</v>
      </c>
      <c r="F28" s="94">
        <f t="shared" si="0"/>
        <v>100</v>
      </c>
    </row>
    <row r="29" spans="1:6" s="6" customFormat="1" ht="22.5" customHeight="1">
      <c r="A29" s="28" t="s">
        <v>18</v>
      </c>
      <c r="B29" s="5">
        <v>210</v>
      </c>
      <c r="C29" s="43" t="s">
        <v>27</v>
      </c>
      <c r="D29" s="65">
        <f>D30+D31+D32</f>
        <v>4390.2</v>
      </c>
      <c r="E29" s="71">
        <f>E30+E31+E32</f>
        <v>4390.2</v>
      </c>
      <c r="F29" s="95">
        <f t="shared" si="0"/>
        <v>100</v>
      </c>
    </row>
    <row r="30" spans="1:6" s="9" customFormat="1" ht="15.75">
      <c r="A30" s="26" t="s">
        <v>18</v>
      </c>
      <c r="B30" s="7">
        <v>211</v>
      </c>
      <c r="C30" s="42" t="s">
        <v>0</v>
      </c>
      <c r="D30" s="66">
        <v>3417.1</v>
      </c>
      <c r="E30" s="70">
        <v>3417.1</v>
      </c>
      <c r="F30" s="93">
        <f t="shared" si="0"/>
        <v>100</v>
      </c>
    </row>
    <row r="31" spans="1:6" s="9" customFormat="1" ht="15.75" hidden="1">
      <c r="A31" s="26" t="s">
        <v>18</v>
      </c>
      <c r="B31" s="7">
        <v>212</v>
      </c>
      <c r="C31" s="42" t="s">
        <v>1</v>
      </c>
      <c r="D31" s="66">
        <v>0</v>
      </c>
      <c r="E31" s="70">
        <v>0</v>
      </c>
      <c r="F31" s="93" t="e">
        <f t="shared" si="0"/>
        <v>#DIV/0!</v>
      </c>
    </row>
    <row r="32" spans="1:6" s="9" customFormat="1" ht="15.75">
      <c r="A32" s="26" t="s">
        <v>18</v>
      </c>
      <c r="B32" s="7">
        <v>213</v>
      </c>
      <c r="C32" s="42" t="s">
        <v>2</v>
      </c>
      <c r="D32" s="66">
        <v>973.1</v>
      </c>
      <c r="E32" s="70">
        <v>973.1</v>
      </c>
      <c r="F32" s="93">
        <f t="shared" si="0"/>
        <v>100</v>
      </c>
    </row>
    <row r="33" spans="1:6" s="6" customFormat="1" ht="15.75">
      <c r="A33" s="28" t="s">
        <v>18</v>
      </c>
      <c r="B33" s="5">
        <v>220</v>
      </c>
      <c r="C33" s="43" t="s">
        <v>3</v>
      </c>
      <c r="D33" s="65">
        <f>D34+D35+D36+D39+D40</f>
        <v>957.3000000000001</v>
      </c>
      <c r="E33" s="71">
        <f>SUM(E34:E41)</f>
        <v>1065.5</v>
      </c>
      <c r="F33" s="95">
        <f t="shared" si="0"/>
        <v>111.30262195758904</v>
      </c>
    </row>
    <row r="34" spans="1:6" s="9" customFormat="1" ht="15.75">
      <c r="A34" s="26" t="s">
        <v>18</v>
      </c>
      <c r="B34" s="7">
        <v>221</v>
      </c>
      <c r="C34" s="42" t="s">
        <v>4</v>
      </c>
      <c r="D34" s="66">
        <v>41.4</v>
      </c>
      <c r="E34" s="70">
        <v>41.4</v>
      </c>
      <c r="F34" s="93">
        <f>E34/D34*100</f>
        <v>100</v>
      </c>
    </row>
    <row r="35" spans="1:6" s="9" customFormat="1" ht="15.75" hidden="1">
      <c r="A35" s="26" t="s">
        <v>18</v>
      </c>
      <c r="B35" s="7">
        <v>222</v>
      </c>
      <c r="C35" s="42" t="s">
        <v>5</v>
      </c>
      <c r="D35" s="66">
        <v>0</v>
      </c>
      <c r="E35" s="70">
        <v>0</v>
      </c>
      <c r="F35" s="93" t="e">
        <f>E35/D35*100</f>
        <v>#DIV/0!</v>
      </c>
    </row>
    <row r="36" spans="1:6" s="9" customFormat="1" ht="15.75">
      <c r="A36" s="26" t="s">
        <v>18</v>
      </c>
      <c r="B36" s="7">
        <v>223</v>
      </c>
      <c r="C36" s="42" t="s">
        <v>6</v>
      </c>
      <c r="D36" s="66">
        <v>845.7</v>
      </c>
      <c r="E36" s="70">
        <v>845.7</v>
      </c>
      <c r="F36" s="93">
        <f>E36/D36*100</f>
        <v>100</v>
      </c>
    </row>
    <row r="37" spans="1:6" s="9" customFormat="1" ht="18" customHeight="1" hidden="1">
      <c r="A37" s="26" t="s">
        <v>18</v>
      </c>
      <c r="B37" s="7">
        <v>223</v>
      </c>
      <c r="C37" s="42" t="s">
        <v>108</v>
      </c>
      <c r="D37" s="66" t="e">
        <f>SUM(#REF!+#REF!)</f>
        <v>#REF!</v>
      </c>
      <c r="E37" s="70">
        <v>0</v>
      </c>
      <c r="F37" s="95" t="e">
        <f t="shared" si="0"/>
        <v>#REF!</v>
      </c>
    </row>
    <row r="38" spans="1:6" s="9" customFormat="1" ht="15.75" hidden="1">
      <c r="A38" s="26" t="s">
        <v>18</v>
      </c>
      <c r="B38" s="7">
        <v>224</v>
      </c>
      <c r="C38" s="42" t="s">
        <v>7</v>
      </c>
      <c r="D38" s="66">
        <v>0</v>
      </c>
      <c r="E38" s="70">
        <v>0</v>
      </c>
      <c r="F38" s="95" t="e">
        <f t="shared" si="0"/>
        <v>#DIV/0!</v>
      </c>
    </row>
    <row r="39" spans="1:6" s="9" customFormat="1" ht="15.75">
      <c r="A39" s="26" t="s">
        <v>18</v>
      </c>
      <c r="B39" s="7">
        <v>225</v>
      </c>
      <c r="C39" s="42" t="s">
        <v>8</v>
      </c>
      <c r="D39" s="66">
        <v>35.2</v>
      </c>
      <c r="E39" s="70">
        <v>35.2</v>
      </c>
      <c r="F39" s="95">
        <f t="shared" si="0"/>
        <v>100</v>
      </c>
    </row>
    <row r="40" spans="1:6" s="9" customFormat="1" ht="15.75">
      <c r="A40" s="26" t="s">
        <v>18</v>
      </c>
      <c r="B40" s="7">
        <v>226</v>
      </c>
      <c r="C40" s="42" t="s">
        <v>9</v>
      </c>
      <c r="D40" s="66">
        <v>35</v>
      </c>
      <c r="E40" s="70">
        <v>35</v>
      </c>
      <c r="F40" s="95">
        <f t="shared" si="0"/>
        <v>100</v>
      </c>
    </row>
    <row r="41" spans="1:6" s="9" customFormat="1" ht="17.25" customHeight="1">
      <c r="A41" s="26" t="s">
        <v>18</v>
      </c>
      <c r="B41" s="7">
        <v>251</v>
      </c>
      <c r="C41" s="42" t="s">
        <v>39</v>
      </c>
      <c r="D41" s="66">
        <v>108.2</v>
      </c>
      <c r="E41" s="70">
        <v>108.2</v>
      </c>
      <c r="F41" s="93">
        <f t="shared" si="0"/>
        <v>100</v>
      </c>
    </row>
    <row r="42" spans="1:6" s="6" customFormat="1" ht="15.75" hidden="1">
      <c r="A42" s="28" t="s">
        <v>18</v>
      </c>
      <c r="B42" s="5">
        <v>262</v>
      </c>
      <c r="C42" s="43" t="s">
        <v>32</v>
      </c>
      <c r="D42" s="66" t="e">
        <f>SUM(#REF!)</f>
        <v>#REF!</v>
      </c>
      <c r="E42" s="71">
        <v>0</v>
      </c>
      <c r="F42" s="93">
        <v>0</v>
      </c>
    </row>
    <row r="43" spans="1:6" s="6" customFormat="1" ht="15.75" hidden="1">
      <c r="A43" s="28" t="s">
        <v>18</v>
      </c>
      <c r="B43" s="5">
        <v>263</v>
      </c>
      <c r="C43" s="43" t="s">
        <v>101</v>
      </c>
      <c r="D43" s="66" t="e">
        <f>SUM(#REF!)</f>
        <v>#REF!</v>
      </c>
      <c r="E43" s="71">
        <v>0</v>
      </c>
      <c r="F43" s="93">
        <v>0</v>
      </c>
    </row>
    <row r="44" spans="1:6" s="6" customFormat="1" ht="15.75">
      <c r="A44" s="28" t="s">
        <v>18</v>
      </c>
      <c r="B44" s="5">
        <v>290</v>
      </c>
      <c r="C44" s="43" t="s">
        <v>11</v>
      </c>
      <c r="D44" s="65">
        <v>4.9</v>
      </c>
      <c r="E44" s="71">
        <v>4.9</v>
      </c>
      <c r="F44" s="93">
        <f t="shared" si="0"/>
        <v>100</v>
      </c>
    </row>
    <row r="45" spans="1:6" s="6" customFormat="1" ht="15.75">
      <c r="A45" s="28" t="s">
        <v>18</v>
      </c>
      <c r="B45" s="5">
        <v>300</v>
      </c>
      <c r="C45" s="43" t="s">
        <v>12</v>
      </c>
      <c r="D45" s="65">
        <f>SUM(D46:D47)</f>
        <v>228.9</v>
      </c>
      <c r="E45" s="71">
        <f>E46+E47</f>
        <v>228.8</v>
      </c>
      <c r="F45" s="95">
        <f t="shared" si="0"/>
        <v>99.9563128003495</v>
      </c>
    </row>
    <row r="46" spans="1:6" s="9" customFormat="1" ht="15.75" hidden="1">
      <c r="A46" s="26" t="s">
        <v>18</v>
      </c>
      <c r="B46" s="7">
        <v>310</v>
      </c>
      <c r="C46" s="42" t="s">
        <v>13</v>
      </c>
      <c r="D46" s="66">
        <v>0</v>
      </c>
      <c r="E46" s="70">
        <v>0</v>
      </c>
      <c r="F46" s="93" t="e">
        <f t="shared" si="0"/>
        <v>#DIV/0!</v>
      </c>
    </row>
    <row r="47" spans="1:6" s="9" customFormat="1" ht="18" customHeight="1">
      <c r="A47" s="26" t="s">
        <v>18</v>
      </c>
      <c r="B47" s="7">
        <v>340</v>
      </c>
      <c r="C47" s="42" t="s">
        <v>14</v>
      </c>
      <c r="D47" s="66">
        <v>228.9</v>
      </c>
      <c r="E47" s="70">
        <v>228.8</v>
      </c>
      <c r="F47" s="93">
        <f t="shared" si="0"/>
        <v>99.9563128003495</v>
      </c>
    </row>
    <row r="48" spans="1:6" s="9" customFormat="1" ht="15.75" customHeight="1">
      <c r="A48" s="27"/>
      <c r="B48" s="11"/>
      <c r="C48" s="10" t="s">
        <v>16</v>
      </c>
      <c r="D48" s="68">
        <f>D29+D33+D41+D44+D45</f>
        <v>5689.499999999999</v>
      </c>
      <c r="E48" s="69">
        <f>SUM(E29,E33,E43,E44,E45)</f>
        <v>5689.4</v>
      </c>
      <c r="F48" s="94">
        <f t="shared" si="0"/>
        <v>99.99824237630725</v>
      </c>
    </row>
    <row r="49" spans="1:6" s="6" customFormat="1" ht="15.75" hidden="1">
      <c r="A49" s="28" t="s">
        <v>63</v>
      </c>
      <c r="B49" s="5">
        <v>210</v>
      </c>
      <c r="C49" s="43" t="s">
        <v>27</v>
      </c>
      <c r="D49" s="65"/>
      <c r="E49" s="71"/>
      <c r="F49" s="93" t="e">
        <f t="shared" si="0"/>
        <v>#DIV/0!</v>
      </c>
    </row>
    <row r="50" spans="1:6" s="9" customFormat="1" ht="15.75" hidden="1">
      <c r="A50" s="26" t="s">
        <v>63</v>
      </c>
      <c r="B50" s="7">
        <v>211</v>
      </c>
      <c r="C50" s="42" t="s">
        <v>0</v>
      </c>
      <c r="D50" s="66"/>
      <c r="E50" s="70"/>
      <c r="F50" s="93" t="e">
        <f t="shared" si="0"/>
        <v>#DIV/0!</v>
      </c>
    </row>
    <row r="51" spans="1:6" s="9" customFormat="1" ht="15.75" hidden="1">
      <c r="A51" s="26" t="s">
        <v>63</v>
      </c>
      <c r="B51" s="7">
        <v>212</v>
      </c>
      <c r="C51" s="42" t="s">
        <v>1</v>
      </c>
      <c r="D51" s="66"/>
      <c r="E51" s="70"/>
      <c r="F51" s="93" t="e">
        <f t="shared" si="0"/>
        <v>#DIV/0!</v>
      </c>
    </row>
    <row r="52" spans="1:6" s="9" customFormat="1" ht="15.75" hidden="1">
      <c r="A52" s="26" t="s">
        <v>63</v>
      </c>
      <c r="B52" s="7">
        <v>213</v>
      </c>
      <c r="C52" s="42" t="s">
        <v>2</v>
      </c>
      <c r="D52" s="66"/>
      <c r="E52" s="70"/>
      <c r="F52" s="93" t="e">
        <f t="shared" si="0"/>
        <v>#DIV/0!</v>
      </c>
    </row>
    <row r="53" spans="1:6" s="6" customFormat="1" ht="15.75" hidden="1">
      <c r="A53" s="28" t="s">
        <v>63</v>
      </c>
      <c r="B53" s="5">
        <v>220</v>
      </c>
      <c r="C53" s="43" t="s">
        <v>3</v>
      </c>
      <c r="D53" s="65"/>
      <c r="E53" s="71"/>
      <c r="F53" s="93" t="e">
        <f t="shared" si="0"/>
        <v>#DIV/0!</v>
      </c>
    </row>
    <row r="54" spans="1:6" s="9" customFormat="1" ht="15.75" hidden="1">
      <c r="A54" s="26" t="s">
        <v>63</v>
      </c>
      <c r="B54" s="7">
        <v>221</v>
      </c>
      <c r="C54" s="42" t="s">
        <v>4</v>
      </c>
      <c r="D54" s="66"/>
      <c r="E54" s="70"/>
      <c r="F54" s="93" t="e">
        <f aca="true" t="shared" si="1" ref="F54:F61">SUM(E54/D54*100)</f>
        <v>#DIV/0!</v>
      </c>
    </row>
    <row r="55" spans="1:6" s="9" customFormat="1" ht="15.75" hidden="1">
      <c r="A55" s="26" t="s">
        <v>63</v>
      </c>
      <c r="B55" s="7">
        <v>222</v>
      </c>
      <c r="C55" s="42" t="s">
        <v>5</v>
      </c>
      <c r="D55" s="66"/>
      <c r="E55" s="70"/>
      <c r="F55" s="93" t="e">
        <f t="shared" si="1"/>
        <v>#DIV/0!</v>
      </c>
    </row>
    <row r="56" spans="1:6" s="9" customFormat="1" ht="15.75" hidden="1">
      <c r="A56" s="26" t="s">
        <v>63</v>
      </c>
      <c r="B56" s="7">
        <v>223</v>
      </c>
      <c r="C56" s="42" t="s">
        <v>6</v>
      </c>
      <c r="D56" s="66"/>
      <c r="E56" s="70"/>
      <c r="F56" s="93" t="e">
        <f t="shared" si="1"/>
        <v>#DIV/0!</v>
      </c>
    </row>
    <row r="57" spans="1:6" s="9" customFormat="1" ht="15.75" hidden="1">
      <c r="A57" s="26" t="s">
        <v>63</v>
      </c>
      <c r="B57" s="7">
        <v>224</v>
      </c>
      <c r="C57" s="42" t="s">
        <v>7</v>
      </c>
      <c r="D57" s="66"/>
      <c r="E57" s="70"/>
      <c r="F57" s="93" t="e">
        <f t="shared" si="1"/>
        <v>#DIV/0!</v>
      </c>
    </row>
    <row r="58" spans="1:6" s="9" customFormat="1" ht="15.75" hidden="1">
      <c r="A58" s="26" t="s">
        <v>63</v>
      </c>
      <c r="B58" s="7">
        <v>225</v>
      </c>
      <c r="C58" s="42" t="s">
        <v>8</v>
      </c>
      <c r="D58" s="66"/>
      <c r="E58" s="70"/>
      <c r="F58" s="93" t="e">
        <f t="shared" si="1"/>
        <v>#DIV/0!</v>
      </c>
    </row>
    <row r="59" spans="1:6" s="9" customFormat="1" ht="15.75" hidden="1">
      <c r="A59" s="26" t="s">
        <v>63</v>
      </c>
      <c r="B59" s="7">
        <v>226</v>
      </c>
      <c r="C59" s="42" t="s">
        <v>9</v>
      </c>
      <c r="D59" s="66"/>
      <c r="E59" s="70"/>
      <c r="F59" s="93" t="e">
        <f t="shared" si="1"/>
        <v>#DIV/0!</v>
      </c>
    </row>
    <row r="60" spans="1:6" s="6" customFormat="1" ht="15.75" hidden="1">
      <c r="A60" s="28" t="s">
        <v>63</v>
      </c>
      <c r="B60" s="5">
        <v>262</v>
      </c>
      <c r="C60" s="43" t="s">
        <v>32</v>
      </c>
      <c r="D60" s="65"/>
      <c r="E60" s="71"/>
      <c r="F60" s="93" t="e">
        <f t="shared" si="1"/>
        <v>#DIV/0!</v>
      </c>
    </row>
    <row r="61" spans="1:6" s="6" customFormat="1" ht="16.5" customHeight="1">
      <c r="A61" s="28" t="s">
        <v>63</v>
      </c>
      <c r="B61" s="5">
        <v>251</v>
      </c>
      <c r="C61" s="42" t="s">
        <v>39</v>
      </c>
      <c r="D61" s="66">
        <v>677.1</v>
      </c>
      <c r="E61" s="70">
        <v>677.1</v>
      </c>
      <c r="F61" s="93">
        <f t="shared" si="1"/>
        <v>100</v>
      </c>
    </row>
    <row r="62" spans="1:6" s="6" customFormat="1" ht="15.75" customHeight="1" hidden="1">
      <c r="A62" s="26" t="s">
        <v>63</v>
      </c>
      <c r="B62" s="7">
        <v>251</v>
      </c>
      <c r="C62" s="42" t="s">
        <v>123</v>
      </c>
      <c r="D62" s="66">
        <v>0</v>
      </c>
      <c r="E62" s="70">
        <v>0</v>
      </c>
      <c r="F62" s="93">
        <v>0</v>
      </c>
    </row>
    <row r="63" spans="1:6" s="6" customFormat="1" ht="15.75" hidden="1">
      <c r="A63" s="28" t="s">
        <v>63</v>
      </c>
      <c r="B63" s="5">
        <v>290</v>
      </c>
      <c r="C63" s="43" t="s">
        <v>11</v>
      </c>
      <c r="D63" s="65"/>
      <c r="E63" s="71"/>
      <c r="F63" s="93" t="e">
        <f aca="true" t="shared" si="2" ref="F63:F117">SUM(E63/D63*100)</f>
        <v>#DIV/0!</v>
      </c>
    </row>
    <row r="64" spans="1:6" s="6" customFormat="1" ht="15.75" hidden="1">
      <c r="A64" s="28" t="s">
        <v>63</v>
      </c>
      <c r="B64" s="5">
        <v>300</v>
      </c>
      <c r="C64" s="43" t="s">
        <v>12</v>
      </c>
      <c r="D64" s="65"/>
      <c r="E64" s="71"/>
      <c r="F64" s="93" t="e">
        <f t="shared" si="2"/>
        <v>#DIV/0!</v>
      </c>
    </row>
    <row r="65" spans="1:6" s="9" customFormat="1" ht="15.75" hidden="1">
      <c r="A65" s="26" t="s">
        <v>63</v>
      </c>
      <c r="B65" s="7">
        <v>310</v>
      </c>
      <c r="C65" s="42" t="s">
        <v>13</v>
      </c>
      <c r="D65" s="66"/>
      <c r="E65" s="70"/>
      <c r="F65" s="93" t="e">
        <f t="shared" si="2"/>
        <v>#DIV/0!</v>
      </c>
    </row>
    <row r="66" spans="1:6" s="9" customFormat="1" ht="15.75" hidden="1">
      <c r="A66" s="26" t="s">
        <v>63</v>
      </c>
      <c r="B66" s="7">
        <v>340</v>
      </c>
      <c r="C66" s="42" t="s">
        <v>14</v>
      </c>
      <c r="D66" s="66"/>
      <c r="E66" s="70"/>
      <c r="F66" s="93" t="e">
        <f t="shared" si="2"/>
        <v>#DIV/0!</v>
      </c>
    </row>
    <row r="67" spans="1:6" s="9" customFormat="1" ht="15" customHeight="1">
      <c r="A67" s="27"/>
      <c r="B67" s="11"/>
      <c r="C67" s="10" t="s">
        <v>16</v>
      </c>
      <c r="D67" s="68">
        <f>SUM(D62,D61)</f>
        <v>677.1</v>
      </c>
      <c r="E67" s="69">
        <f>SUM(E62,E61)</f>
        <v>677.1</v>
      </c>
      <c r="F67" s="94">
        <f t="shared" si="2"/>
        <v>100</v>
      </c>
    </row>
    <row r="68" spans="1:6" s="12" customFormat="1" ht="15.75" hidden="1">
      <c r="A68" s="29" t="s">
        <v>76</v>
      </c>
      <c r="B68" s="15">
        <v>290</v>
      </c>
      <c r="C68" s="16" t="s">
        <v>77</v>
      </c>
      <c r="D68" s="72">
        <v>0</v>
      </c>
      <c r="E68" s="73"/>
      <c r="F68" s="96">
        <v>0</v>
      </c>
    </row>
    <row r="69" spans="1:6" s="12" customFormat="1" ht="15.75" hidden="1">
      <c r="A69" s="29" t="s">
        <v>21</v>
      </c>
      <c r="B69" s="15">
        <v>231</v>
      </c>
      <c r="C69" s="16" t="s">
        <v>22</v>
      </c>
      <c r="D69" s="72" t="e">
        <f>SUM(#REF!+#REF!)</f>
        <v>#REF!</v>
      </c>
      <c r="E69" s="74"/>
      <c r="F69" s="96">
        <v>0</v>
      </c>
    </row>
    <row r="70" spans="1:6" s="12" customFormat="1" ht="15.75">
      <c r="A70" s="29" t="s">
        <v>21</v>
      </c>
      <c r="B70" s="15">
        <v>290</v>
      </c>
      <c r="C70" s="16" t="s">
        <v>23</v>
      </c>
      <c r="D70" s="72">
        <v>10</v>
      </c>
      <c r="E70" s="73">
        <v>0</v>
      </c>
      <c r="F70" s="97">
        <v>0</v>
      </c>
    </row>
    <row r="71" spans="1:6" s="12" customFormat="1" ht="15.75" hidden="1">
      <c r="A71" s="29" t="s">
        <v>95</v>
      </c>
      <c r="B71" s="15">
        <v>226</v>
      </c>
      <c r="C71" s="16" t="s">
        <v>24</v>
      </c>
      <c r="D71" s="72" t="e">
        <f>SUM(#REF!+#REF!)</f>
        <v>#REF!</v>
      </c>
      <c r="E71" s="73">
        <v>0</v>
      </c>
      <c r="F71" s="97">
        <v>0</v>
      </c>
    </row>
    <row r="72" spans="1:6" s="12" customFormat="1" ht="15.75">
      <c r="A72" s="29" t="s">
        <v>95</v>
      </c>
      <c r="B72" s="15">
        <v>290</v>
      </c>
      <c r="C72" s="16" t="s">
        <v>24</v>
      </c>
      <c r="D72" s="72">
        <v>17.3</v>
      </c>
      <c r="E72" s="73">
        <v>17.3</v>
      </c>
      <c r="F72" s="97">
        <f t="shared" si="2"/>
        <v>100</v>
      </c>
    </row>
    <row r="73" spans="1:6" s="12" customFormat="1" ht="15.75">
      <c r="A73" s="67" t="s">
        <v>95</v>
      </c>
      <c r="B73" s="15">
        <v>340</v>
      </c>
      <c r="C73" s="16" t="s">
        <v>24</v>
      </c>
      <c r="D73" s="72">
        <v>0.7</v>
      </c>
      <c r="E73" s="73">
        <v>0.7</v>
      </c>
      <c r="F73" s="97">
        <f t="shared" si="2"/>
        <v>100</v>
      </c>
    </row>
    <row r="74" spans="1:6" s="20" customFormat="1" ht="15" customHeight="1">
      <c r="A74" s="165" t="s">
        <v>25</v>
      </c>
      <c r="B74" s="166"/>
      <c r="C74" s="167"/>
      <c r="D74" s="61">
        <f>D11+D28+D48+D67+D70+D72+D73</f>
        <v>8145.4</v>
      </c>
      <c r="E74" s="61">
        <f>E11+E28+E48+E67+E70+E72+E73</f>
        <v>8135.299999999999</v>
      </c>
      <c r="F74" s="94">
        <f t="shared" si="2"/>
        <v>99.8760036339529</v>
      </c>
    </row>
    <row r="75" spans="1:6" s="9" customFormat="1" ht="18" customHeight="1">
      <c r="A75" s="25" t="s">
        <v>19</v>
      </c>
      <c r="B75" s="13"/>
      <c r="C75" s="14"/>
      <c r="D75" s="76"/>
      <c r="E75" s="77"/>
      <c r="F75" s="96"/>
    </row>
    <row r="76" spans="1:6" s="9" customFormat="1" ht="15.75">
      <c r="A76" s="28" t="s">
        <v>20</v>
      </c>
      <c r="B76" s="5">
        <v>210</v>
      </c>
      <c r="C76" s="43" t="s">
        <v>27</v>
      </c>
      <c r="D76" s="62">
        <f>SUM(D77:D79)</f>
        <v>244.2</v>
      </c>
      <c r="E76" s="78">
        <f>SUM(E77:E79)</f>
        <v>244.2</v>
      </c>
      <c r="F76" s="95">
        <f t="shared" si="2"/>
        <v>100</v>
      </c>
    </row>
    <row r="77" spans="1:6" s="9" customFormat="1" ht="15.75">
      <c r="A77" s="26" t="s">
        <v>20</v>
      </c>
      <c r="B77" s="7">
        <v>211</v>
      </c>
      <c r="C77" s="42" t="s">
        <v>0</v>
      </c>
      <c r="D77" s="66">
        <v>175.1</v>
      </c>
      <c r="E77" s="70">
        <v>175.1</v>
      </c>
      <c r="F77" s="93">
        <f t="shared" si="2"/>
        <v>100</v>
      </c>
    </row>
    <row r="78" spans="1:6" s="9" customFormat="1" ht="15.75" customHeight="1">
      <c r="A78" s="26" t="s">
        <v>20</v>
      </c>
      <c r="B78" s="7">
        <v>212</v>
      </c>
      <c r="C78" s="42" t="s">
        <v>1</v>
      </c>
      <c r="D78" s="66">
        <v>16.2</v>
      </c>
      <c r="E78" s="70">
        <v>16.2</v>
      </c>
      <c r="F78" s="93">
        <f t="shared" si="2"/>
        <v>100</v>
      </c>
    </row>
    <row r="79" spans="1:6" s="9" customFormat="1" ht="15.75">
      <c r="A79" s="26" t="s">
        <v>20</v>
      </c>
      <c r="B79" s="7">
        <v>213</v>
      </c>
      <c r="C79" s="42" t="s">
        <v>2</v>
      </c>
      <c r="D79" s="66">
        <v>52.9</v>
      </c>
      <c r="E79" s="70">
        <v>52.9</v>
      </c>
      <c r="F79" s="93">
        <f t="shared" si="2"/>
        <v>100</v>
      </c>
    </row>
    <row r="80" spans="1:6" s="9" customFormat="1" ht="15.75">
      <c r="A80" s="28" t="s">
        <v>20</v>
      </c>
      <c r="B80" s="5">
        <v>220</v>
      </c>
      <c r="C80" s="43" t="s">
        <v>3</v>
      </c>
      <c r="D80" s="65">
        <f>D81+D82+D83+D84+D85+D86</f>
        <v>2.8</v>
      </c>
      <c r="E80" s="65">
        <f>SUM(E81:E86)</f>
        <v>2.8</v>
      </c>
      <c r="F80" s="95">
        <f t="shared" si="2"/>
        <v>100</v>
      </c>
    </row>
    <row r="81" spans="1:6" s="9" customFormat="1" ht="15.75">
      <c r="A81" s="26" t="s">
        <v>20</v>
      </c>
      <c r="B81" s="7">
        <v>221</v>
      </c>
      <c r="C81" s="42" t="s">
        <v>4</v>
      </c>
      <c r="D81" s="66">
        <v>2.8</v>
      </c>
      <c r="E81" s="70">
        <v>2.8</v>
      </c>
      <c r="F81" s="93">
        <f t="shared" si="2"/>
        <v>100</v>
      </c>
    </row>
    <row r="82" spans="1:6" s="9" customFormat="1" ht="15.75" hidden="1">
      <c r="A82" s="26" t="s">
        <v>20</v>
      </c>
      <c r="B82" s="7">
        <v>222</v>
      </c>
      <c r="C82" s="42" t="s">
        <v>5</v>
      </c>
      <c r="D82" s="66">
        <v>0</v>
      </c>
      <c r="E82" s="70">
        <v>0</v>
      </c>
      <c r="F82" s="93" t="e">
        <f t="shared" si="2"/>
        <v>#DIV/0!</v>
      </c>
    </row>
    <row r="83" spans="1:6" s="9" customFormat="1" ht="15.75" hidden="1">
      <c r="A83" s="26" t="s">
        <v>20</v>
      </c>
      <c r="B83" s="7">
        <v>223</v>
      </c>
      <c r="C83" s="42" t="s">
        <v>6</v>
      </c>
      <c r="D83" s="66">
        <v>0</v>
      </c>
      <c r="E83" s="70">
        <v>0</v>
      </c>
      <c r="F83" s="93" t="e">
        <f t="shared" si="2"/>
        <v>#DIV/0!</v>
      </c>
    </row>
    <row r="84" spans="1:6" s="9" customFormat="1" ht="15.75" hidden="1">
      <c r="A84" s="26" t="s">
        <v>20</v>
      </c>
      <c r="B84" s="7">
        <v>224</v>
      </c>
      <c r="C84" s="42" t="s">
        <v>7</v>
      </c>
      <c r="D84" s="66">
        <v>0</v>
      </c>
      <c r="E84" s="70"/>
      <c r="F84" s="93">
        <v>0</v>
      </c>
    </row>
    <row r="85" spans="1:6" s="9" customFormat="1" ht="15.75" hidden="1">
      <c r="A85" s="26" t="s">
        <v>20</v>
      </c>
      <c r="B85" s="7">
        <v>225</v>
      </c>
      <c r="C85" s="42" t="s">
        <v>8</v>
      </c>
      <c r="D85" s="66">
        <v>0</v>
      </c>
      <c r="E85" s="70"/>
      <c r="F85" s="93" t="e">
        <f t="shared" si="2"/>
        <v>#DIV/0!</v>
      </c>
    </row>
    <row r="86" spans="1:6" s="9" customFormat="1" ht="15.75" hidden="1">
      <c r="A86" s="26" t="s">
        <v>20</v>
      </c>
      <c r="B86" s="7">
        <v>226</v>
      </c>
      <c r="C86" s="42" t="s">
        <v>9</v>
      </c>
      <c r="D86" s="66">
        <v>0</v>
      </c>
      <c r="E86" s="70">
        <v>0</v>
      </c>
      <c r="F86" s="93">
        <v>0</v>
      </c>
    </row>
    <row r="87" spans="1:6" s="6" customFormat="1" ht="15.75">
      <c r="A87" s="28" t="s">
        <v>20</v>
      </c>
      <c r="B87" s="5">
        <v>300</v>
      </c>
      <c r="C87" s="43" t="s">
        <v>12</v>
      </c>
      <c r="D87" s="65">
        <f>SUM(D88:D89)</f>
        <v>5.2</v>
      </c>
      <c r="E87" s="71">
        <f>SUM(E88:E89)</f>
        <v>5.2</v>
      </c>
      <c r="F87" s="95">
        <f t="shared" si="2"/>
        <v>100</v>
      </c>
    </row>
    <row r="88" spans="1:6" s="9" customFormat="1" ht="15" customHeight="1" hidden="1">
      <c r="A88" s="26" t="s">
        <v>20</v>
      </c>
      <c r="B88" s="7">
        <v>310</v>
      </c>
      <c r="C88" s="42" t="s">
        <v>13</v>
      </c>
      <c r="D88" s="66">
        <v>0</v>
      </c>
      <c r="E88" s="70">
        <v>0</v>
      </c>
      <c r="F88" s="93">
        <v>0</v>
      </c>
    </row>
    <row r="89" spans="1:6" s="9" customFormat="1" ht="15" customHeight="1">
      <c r="A89" s="26" t="s">
        <v>20</v>
      </c>
      <c r="B89" s="7">
        <v>340</v>
      </c>
      <c r="C89" s="42" t="s">
        <v>14</v>
      </c>
      <c r="D89" s="66">
        <v>5.2</v>
      </c>
      <c r="E89" s="70">
        <v>5.2</v>
      </c>
      <c r="F89" s="93">
        <f t="shared" si="2"/>
        <v>100</v>
      </c>
    </row>
    <row r="90" spans="1:6" s="21" customFormat="1" ht="14.25" customHeight="1">
      <c r="A90" s="165" t="s">
        <v>26</v>
      </c>
      <c r="B90" s="166"/>
      <c r="C90" s="167"/>
      <c r="D90" s="61">
        <f>SUM(D76,D80,D87)</f>
        <v>252.2</v>
      </c>
      <c r="E90" s="75">
        <f>SUM(E76,E80,E87)</f>
        <v>252.2</v>
      </c>
      <c r="F90" s="94">
        <f t="shared" si="2"/>
        <v>100</v>
      </c>
    </row>
    <row r="91" spans="1:6" s="36" customFormat="1" ht="31.5" customHeight="1">
      <c r="A91" s="177" t="s">
        <v>62</v>
      </c>
      <c r="B91" s="178"/>
      <c r="C91" s="179"/>
      <c r="D91" s="79"/>
      <c r="E91" s="80"/>
      <c r="F91" s="96"/>
    </row>
    <row r="92" spans="1:6" s="37" customFormat="1" ht="17.25" customHeight="1">
      <c r="A92" s="30" t="s">
        <v>64</v>
      </c>
      <c r="B92" s="19" t="s">
        <v>46</v>
      </c>
      <c r="C92" s="42" t="s">
        <v>13</v>
      </c>
      <c r="D92" s="66">
        <v>207.9</v>
      </c>
      <c r="E92" s="81">
        <v>207.9</v>
      </c>
      <c r="F92" s="93">
        <f t="shared" si="2"/>
        <v>100</v>
      </c>
    </row>
    <row r="93" spans="1:6" s="37" customFormat="1" ht="16.5" customHeight="1" hidden="1">
      <c r="A93" s="30" t="s">
        <v>64</v>
      </c>
      <c r="B93" s="19" t="s">
        <v>51</v>
      </c>
      <c r="C93" s="42" t="s">
        <v>124</v>
      </c>
      <c r="D93" s="66">
        <v>0</v>
      </c>
      <c r="E93" s="81">
        <v>0</v>
      </c>
      <c r="F93" s="93" t="e">
        <f t="shared" si="2"/>
        <v>#DIV/0!</v>
      </c>
    </row>
    <row r="94" spans="1:6" s="37" customFormat="1" ht="18" customHeight="1" hidden="1">
      <c r="A94" s="30" t="s">
        <v>90</v>
      </c>
      <c r="B94" s="19" t="s">
        <v>47</v>
      </c>
      <c r="C94" s="42" t="s">
        <v>13</v>
      </c>
      <c r="D94" s="66">
        <v>0</v>
      </c>
      <c r="E94" s="81"/>
      <c r="F94" s="93" t="e">
        <f t="shared" si="2"/>
        <v>#DIV/0!</v>
      </c>
    </row>
    <row r="95" spans="1:6" s="37" customFormat="1" ht="14.25" customHeight="1" hidden="1">
      <c r="A95" s="30" t="s">
        <v>90</v>
      </c>
      <c r="B95" s="19" t="s">
        <v>44</v>
      </c>
      <c r="C95" s="42" t="s">
        <v>13</v>
      </c>
      <c r="D95" s="66">
        <v>0</v>
      </c>
      <c r="E95" s="81"/>
      <c r="F95" s="93" t="e">
        <f t="shared" si="2"/>
        <v>#DIV/0!</v>
      </c>
    </row>
    <row r="96" spans="1:6" s="37" customFormat="1" ht="14.25" customHeight="1" hidden="1">
      <c r="A96" s="30" t="s">
        <v>90</v>
      </c>
      <c r="B96" s="19" t="s">
        <v>46</v>
      </c>
      <c r="C96" s="42" t="s">
        <v>13</v>
      </c>
      <c r="D96" s="66">
        <v>0</v>
      </c>
      <c r="E96" s="81"/>
      <c r="F96" s="93" t="e">
        <f t="shared" si="2"/>
        <v>#DIV/0!</v>
      </c>
    </row>
    <row r="97" spans="1:6" s="37" customFormat="1" ht="14.25" customHeight="1" hidden="1">
      <c r="A97" s="172"/>
      <c r="B97" s="173"/>
      <c r="C97" s="10" t="s">
        <v>16</v>
      </c>
      <c r="D97" s="68">
        <f>SUM(D92:D94)</f>
        <v>207.9</v>
      </c>
      <c r="E97" s="69">
        <f>SUM(E92:E96)</f>
        <v>207.9</v>
      </c>
      <c r="F97" s="98">
        <f t="shared" si="2"/>
        <v>100</v>
      </c>
    </row>
    <row r="98" spans="1:6" s="37" customFormat="1" ht="15.75" customHeight="1" hidden="1">
      <c r="A98" s="30" t="s">
        <v>61</v>
      </c>
      <c r="B98" s="19" t="s">
        <v>47</v>
      </c>
      <c r="C98" s="42" t="s">
        <v>65</v>
      </c>
      <c r="D98" s="66">
        <v>0</v>
      </c>
      <c r="E98" s="81"/>
      <c r="F98" s="93">
        <v>0</v>
      </c>
    </row>
    <row r="99" spans="1:6" s="37" customFormat="1" ht="18" customHeight="1" hidden="1">
      <c r="A99" s="30" t="s">
        <v>61</v>
      </c>
      <c r="B99" s="7">
        <v>226</v>
      </c>
      <c r="C99" s="42" t="s">
        <v>9</v>
      </c>
      <c r="D99" s="66">
        <v>0</v>
      </c>
      <c r="E99" s="81">
        <v>0</v>
      </c>
      <c r="F99" s="93" t="e">
        <f t="shared" si="2"/>
        <v>#DIV/0!</v>
      </c>
    </row>
    <row r="100" spans="1:6" s="37" customFormat="1" ht="18" customHeight="1" hidden="1">
      <c r="A100" s="30" t="s">
        <v>61</v>
      </c>
      <c r="B100" s="7">
        <v>310</v>
      </c>
      <c r="C100" s="42" t="s">
        <v>13</v>
      </c>
      <c r="D100" s="66">
        <v>0</v>
      </c>
      <c r="E100" s="81">
        <v>0</v>
      </c>
      <c r="F100" s="93" t="e">
        <f t="shared" si="2"/>
        <v>#DIV/0!</v>
      </c>
    </row>
    <row r="101" spans="1:6" s="37" customFormat="1" ht="18" customHeight="1" hidden="1">
      <c r="A101" s="30" t="s">
        <v>61</v>
      </c>
      <c r="B101" s="7">
        <v>340</v>
      </c>
      <c r="C101" s="42" t="s">
        <v>14</v>
      </c>
      <c r="D101" s="66">
        <v>0</v>
      </c>
      <c r="E101" s="81">
        <v>0</v>
      </c>
      <c r="F101" s="93" t="e">
        <f t="shared" si="2"/>
        <v>#DIV/0!</v>
      </c>
    </row>
    <row r="102" spans="1:6" s="38" customFormat="1" ht="15" customHeight="1">
      <c r="A102" s="165" t="s">
        <v>60</v>
      </c>
      <c r="B102" s="166"/>
      <c r="C102" s="167"/>
      <c r="D102" s="61">
        <f>SUM(D97:D101)</f>
        <v>207.9</v>
      </c>
      <c r="E102" s="75">
        <f>SUM(E97:E101)</f>
        <v>207.9</v>
      </c>
      <c r="F102" s="94">
        <f t="shared" si="2"/>
        <v>100</v>
      </c>
    </row>
    <row r="103" spans="1:6" s="36" customFormat="1" ht="18.75">
      <c r="A103" s="168" t="s">
        <v>57</v>
      </c>
      <c r="B103" s="169"/>
      <c r="C103" s="170"/>
      <c r="D103" s="79"/>
      <c r="E103" s="80"/>
      <c r="F103" s="96"/>
    </row>
    <row r="104" spans="1:6" s="37" customFormat="1" ht="15.75">
      <c r="A104" s="30" t="s">
        <v>96</v>
      </c>
      <c r="B104" s="19" t="s">
        <v>97</v>
      </c>
      <c r="C104" s="24" t="s">
        <v>0</v>
      </c>
      <c r="D104" s="66">
        <v>62.8</v>
      </c>
      <c r="E104" s="81">
        <v>62.1</v>
      </c>
      <c r="F104" s="93">
        <f>SUM(E104/D104*100)</f>
        <v>98.88535031847134</v>
      </c>
    </row>
    <row r="105" spans="1:6" s="37" customFormat="1" ht="15.75">
      <c r="A105" s="30" t="s">
        <v>96</v>
      </c>
      <c r="B105" s="19" t="s">
        <v>98</v>
      </c>
      <c r="C105" s="24" t="s">
        <v>2</v>
      </c>
      <c r="D105" s="66">
        <v>20</v>
      </c>
      <c r="E105" s="81">
        <v>18.8</v>
      </c>
      <c r="F105" s="93">
        <f>SUM(E105/D105*100)</f>
        <v>94</v>
      </c>
    </row>
    <row r="106" spans="1:6" s="37" customFormat="1" ht="15.75">
      <c r="A106" s="30" t="s">
        <v>96</v>
      </c>
      <c r="B106" s="19" t="s">
        <v>51</v>
      </c>
      <c r="C106" s="24" t="s">
        <v>13</v>
      </c>
      <c r="D106" s="66">
        <v>2.1</v>
      </c>
      <c r="E106" s="81">
        <v>0</v>
      </c>
      <c r="F106" s="93">
        <f>SUM(E106/D106*100)</f>
        <v>0</v>
      </c>
    </row>
    <row r="107" spans="1:6" s="37" customFormat="1" ht="15.75" hidden="1">
      <c r="A107" s="30" t="s">
        <v>103</v>
      </c>
      <c r="B107" s="19" t="s">
        <v>47</v>
      </c>
      <c r="C107" s="24" t="s">
        <v>8</v>
      </c>
      <c r="D107" s="66">
        <v>0</v>
      </c>
      <c r="E107" s="81">
        <v>0</v>
      </c>
      <c r="F107" s="93">
        <v>0</v>
      </c>
    </row>
    <row r="108" spans="1:6" s="37" customFormat="1" ht="15.75">
      <c r="A108" s="30" t="s">
        <v>103</v>
      </c>
      <c r="B108" s="19" t="s">
        <v>47</v>
      </c>
      <c r="C108" s="24" t="s">
        <v>125</v>
      </c>
      <c r="D108" s="66">
        <v>825.1</v>
      </c>
      <c r="E108" s="81">
        <v>542.5</v>
      </c>
      <c r="F108" s="93">
        <f>SUM(E108/D108*100)</f>
        <v>65.7496061083505</v>
      </c>
    </row>
    <row r="109" spans="1:6" s="37" customFormat="1" ht="15.75">
      <c r="A109" s="30" t="s">
        <v>103</v>
      </c>
      <c r="B109" s="19" t="s">
        <v>46</v>
      </c>
      <c r="C109" s="24" t="s">
        <v>125</v>
      </c>
      <c r="D109" s="66">
        <v>100</v>
      </c>
      <c r="E109" s="81">
        <v>100</v>
      </c>
      <c r="F109" s="93">
        <f>SUM(E109/D109*100)</f>
        <v>100</v>
      </c>
    </row>
    <row r="110" spans="1:6" s="59" customFormat="1" ht="15.75" hidden="1">
      <c r="A110" s="30" t="s">
        <v>103</v>
      </c>
      <c r="B110" s="19" t="s">
        <v>51</v>
      </c>
      <c r="C110" s="24" t="s">
        <v>125</v>
      </c>
      <c r="D110" s="66" t="e">
        <f>SUM(#REF!+#REF!)</f>
        <v>#REF!</v>
      </c>
      <c r="E110" s="81">
        <v>0</v>
      </c>
      <c r="F110" s="93">
        <v>0</v>
      </c>
    </row>
    <row r="111" spans="1:6" s="37" customFormat="1" ht="15.75" hidden="1">
      <c r="A111" s="30" t="s">
        <v>103</v>
      </c>
      <c r="B111" s="19" t="s">
        <v>47</v>
      </c>
      <c r="C111" s="24" t="s">
        <v>104</v>
      </c>
      <c r="D111" s="66" t="e">
        <f>SUM(#REF!+#REF!)</f>
        <v>#REF!</v>
      </c>
      <c r="E111" s="81">
        <v>0</v>
      </c>
      <c r="F111" s="93" t="e">
        <f t="shared" si="2"/>
        <v>#REF!</v>
      </c>
    </row>
    <row r="112" spans="1:6" s="37" customFormat="1" ht="15.75" hidden="1">
      <c r="A112" s="30" t="s">
        <v>103</v>
      </c>
      <c r="B112" s="19" t="s">
        <v>47</v>
      </c>
      <c r="C112" s="24" t="s">
        <v>105</v>
      </c>
      <c r="D112" s="66" t="e">
        <f>SUM(#REF!+#REF!)</f>
        <v>#REF!</v>
      </c>
      <c r="E112" s="81">
        <v>0</v>
      </c>
      <c r="F112" s="93" t="e">
        <f t="shared" si="2"/>
        <v>#REF!</v>
      </c>
    </row>
    <row r="113" spans="1:6" s="37" customFormat="1" ht="15.75" hidden="1">
      <c r="A113" s="30" t="s">
        <v>58</v>
      </c>
      <c r="B113" s="19" t="s">
        <v>44</v>
      </c>
      <c r="C113" s="24" t="s">
        <v>106</v>
      </c>
      <c r="D113" s="66" t="e">
        <f>SUM(#REF!+#REF!)</f>
        <v>#REF!</v>
      </c>
      <c r="E113" s="81">
        <v>0</v>
      </c>
      <c r="F113" s="93" t="e">
        <f t="shared" si="2"/>
        <v>#REF!</v>
      </c>
    </row>
    <row r="114" spans="1:6" s="37" customFormat="1" ht="15.75" hidden="1">
      <c r="A114" s="30" t="s">
        <v>58</v>
      </c>
      <c r="B114" s="19" t="s">
        <v>44</v>
      </c>
      <c r="C114" s="24" t="s">
        <v>107</v>
      </c>
      <c r="D114" s="66" t="e">
        <f>SUM(#REF!+#REF!)</f>
        <v>#REF!</v>
      </c>
      <c r="E114" s="81">
        <v>0</v>
      </c>
      <c r="F114" s="93" t="e">
        <f t="shared" si="2"/>
        <v>#REF!</v>
      </c>
    </row>
    <row r="115" spans="1:6" s="37" customFormat="1" ht="15.75" hidden="1">
      <c r="A115" s="30" t="s">
        <v>58</v>
      </c>
      <c r="B115" s="19" t="s">
        <v>102</v>
      </c>
      <c r="C115" s="24" t="s">
        <v>106</v>
      </c>
      <c r="D115" s="66" t="e">
        <f>SUM(#REF!+#REF!)</f>
        <v>#REF!</v>
      </c>
      <c r="E115" s="81">
        <v>0</v>
      </c>
      <c r="F115" s="93" t="e">
        <f t="shared" si="2"/>
        <v>#REF!</v>
      </c>
    </row>
    <row r="116" spans="1:6" s="37" customFormat="1" ht="15.75" hidden="1">
      <c r="A116" s="30" t="s">
        <v>58</v>
      </c>
      <c r="B116" s="19" t="s">
        <v>102</v>
      </c>
      <c r="C116" s="24" t="s">
        <v>107</v>
      </c>
      <c r="D116" s="66" t="e">
        <f>SUM(#REF!+#REF!)</f>
        <v>#REF!</v>
      </c>
      <c r="E116" s="81">
        <v>0</v>
      </c>
      <c r="F116" s="93" t="e">
        <f t="shared" si="2"/>
        <v>#REF!</v>
      </c>
    </row>
    <row r="117" spans="1:6" s="38" customFormat="1" ht="18.75">
      <c r="A117" s="165" t="s">
        <v>59</v>
      </c>
      <c r="B117" s="166"/>
      <c r="C117" s="167"/>
      <c r="D117" s="61">
        <f>D104+D105+D106+D108+D109</f>
        <v>1010</v>
      </c>
      <c r="E117" s="75">
        <f>SUM(E104:E116)</f>
        <v>723.4</v>
      </c>
      <c r="F117" s="94">
        <f t="shared" si="2"/>
        <v>71.62376237623762</v>
      </c>
    </row>
    <row r="118" spans="1:6" ht="19.5" customHeight="1">
      <c r="A118" s="25" t="s">
        <v>28</v>
      </c>
      <c r="B118" s="3"/>
      <c r="C118" s="4"/>
      <c r="D118" s="82"/>
      <c r="E118" s="83"/>
      <c r="F118" s="96"/>
    </row>
    <row r="119" spans="1:6" s="39" customFormat="1" ht="16.5" customHeight="1" hidden="1">
      <c r="A119" s="26"/>
      <c r="B119" s="40"/>
      <c r="C119" s="17" t="s">
        <v>83</v>
      </c>
      <c r="D119" s="62" t="e">
        <f>SUM(D120:D124)</f>
        <v>#REF!</v>
      </c>
      <c r="E119" s="62">
        <f>SUM(E120:E124)</f>
        <v>0</v>
      </c>
      <c r="F119" s="93">
        <v>0</v>
      </c>
    </row>
    <row r="120" spans="1:6" s="39" customFormat="1" ht="16.5" customHeight="1" hidden="1">
      <c r="A120" s="26" t="s">
        <v>82</v>
      </c>
      <c r="B120" s="40" t="s">
        <v>49</v>
      </c>
      <c r="C120" s="18" t="s">
        <v>84</v>
      </c>
      <c r="D120" s="63">
        <v>0</v>
      </c>
      <c r="E120" s="84"/>
      <c r="F120" s="93">
        <v>0</v>
      </c>
    </row>
    <row r="121" spans="1:6" s="39" customFormat="1" ht="13.5" customHeight="1" hidden="1">
      <c r="A121" s="26" t="s">
        <v>82</v>
      </c>
      <c r="B121" s="40" t="s">
        <v>47</v>
      </c>
      <c r="C121" s="18" t="s">
        <v>109</v>
      </c>
      <c r="D121" s="66" t="e">
        <f>SUM(#REF!+#REF!)</f>
        <v>#REF!</v>
      </c>
      <c r="E121" s="85">
        <v>0</v>
      </c>
      <c r="F121" s="93">
        <v>0</v>
      </c>
    </row>
    <row r="122" spans="1:6" s="39" customFormat="1" ht="16.5" customHeight="1" hidden="1">
      <c r="A122" s="26" t="s">
        <v>82</v>
      </c>
      <c r="B122" s="40" t="s">
        <v>47</v>
      </c>
      <c r="C122" s="18" t="s">
        <v>105</v>
      </c>
      <c r="D122" s="66" t="e">
        <f>SUM(#REF!+#REF!)</f>
        <v>#REF!</v>
      </c>
      <c r="E122" s="85">
        <v>0</v>
      </c>
      <c r="F122" s="93">
        <v>0</v>
      </c>
    </row>
    <row r="123" spans="1:6" s="39" customFormat="1" ht="16.5" customHeight="1" hidden="1">
      <c r="A123" s="26" t="s">
        <v>82</v>
      </c>
      <c r="B123" s="40" t="s">
        <v>47</v>
      </c>
      <c r="C123" s="18" t="s">
        <v>86</v>
      </c>
      <c r="D123" s="63"/>
      <c r="E123" s="84"/>
      <c r="F123" s="93">
        <v>0</v>
      </c>
    </row>
    <row r="124" spans="1:6" s="39" customFormat="1" ht="16.5" customHeight="1" hidden="1">
      <c r="A124" s="26" t="s">
        <v>82</v>
      </c>
      <c r="B124" s="40" t="s">
        <v>44</v>
      </c>
      <c r="C124" s="18" t="s">
        <v>85</v>
      </c>
      <c r="D124" s="63"/>
      <c r="E124" s="84"/>
      <c r="F124" s="93">
        <v>0</v>
      </c>
    </row>
    <row r="125" spans="1:6" s="39" customFormat="1" ht="16.5" customHeight="1">
      <c r="A125" s="26"/>
      <c r="B125" s="40"/>
      <c r="C125" s="17" t="s">
        <v>87</v>
      </c>
      <c r="D125" s="62">
        <f>D126+D137+D138</f>
        <v>3599.5</v>
      </c>
      <c r="E125" s="62">
        <f>E126+E137+E138</f>
        <v>3527.8</v>
      </c>
      <c r="F125" s="99">
        <f aca="true" t="shared" si="3" ref="F125:F191">SUM(E125/D125*100)</f>
        <v>98.00805667453814</v>
      </c>
    </row>
    <row r="126" spans="1:6" s="39" customFormat="1" ht="16.5" customHeight="1">
      <c r="A126" s="26" t="s">
        <v>48</v>
      </c>
      <c r="B126" s="40" t="s">
        <v>47</v>
      </c>
      <c r="C126" s="18" t="s">
        <v>126</v>
      </c>
      <c r="D126" s="66">
        <v>3599.5</v>
      </c>
      <c r="E126" s="70">
        <v>3527.8</v>
      </c>
      <c r="F126" s="93">
        <f t="shared" si="3"/>
        <v>98.00805667453814</v>
      </c>
    </row>
    <row r="127" spans="1:6" s="60" customFormat="1" ht="16.5" customHeight="1" hidden="1">
      <c r="A127" s="26" t="s">
        <v>48</v>
      </c>
      <c r="B127" s="58" t="s">
        <v>46</v>
      </c>
      <c r="C127" s="18" t="s">
        <v>52</v>
      </c>
      <c r="D127" s="66" t="e">
        <f>SUM(#REF!+#REF!)</f>
        <v>#REF!</v>
      </c>
      <c r="E127" s="70">
        <v>0</v>
      </c>
      <c r="F127" s="93" t="e">
        <f t="shared" si="3"/>
        <v>#REF!</v>
      </c>
    </row>
    <row r="128" spans="1:6" s="39" customFormat="1" ht="16.5" customHeight="1" hidden="1">
      <c r="A128" s="26" t="s">
        <v>48</v>
      </c>
      <c r="B128" s="40" t="s">
        <v>47</v>
      </c>
      <c r="C128" s="41" t="s">
        <v>110</v>
      </c>
      <c r="D128" s="66" t="e">
        <f>SUM(#REF!+#REF!)</f>
        <v>#REF!</v>
      </c>
      <c r="E128" s="70">
        <v>0</v>
      </c>
      <c r="F128" s="93" t="e">
        <f t="shared" si="3"/>
        <v>#REF!</v>
      </c>
    </row>
    <row r="129" spans="1:6" s="39" customFormat="1" ht="16.5" customHeight="1" hidden="1">
      <c r="A129" s="26" t="s">
        <v>48</v>
      </c>
      <c r="B129" s="40" t="s">
        <v>44</v>
      </c>
      <c r="C129" s="41" t="s">
        <v>110</v>
      </c>
      <c r="D129" s="66" t="e">
        <f>SUM(#REF!+#REF!)</f>
        <v>#REF!</v>
      </c>
      <c r="E129" s="70">
        <v>0</v>
      </c>
      <c r="F129" s="93" t="e">
        <f>SUM(E129/D129*100)</f>
        <v>#REF!</v>
      </c>
    </row>
    <row r="130" spans="1:6" s="39" customFormat="1" ht="16.5" customHeight="1" hidden="1">
      <c r="A130" s="26" t="s">
        <v>48</v>
      </c>
      <c r="B130" s="40" t="s">
        <v>46</v>
      </c>
      <c r="C130" s="41" t="s">
        <v>110</v>
      </c>
      <c r="D130" s="66" t="e">
        <f>SUM(#REF!+#REF!)</f>
        <v>#REF!</v>
      </c>
      <c r="E130" s="70">
        <v>0</v>
      </c>
      <c r="F130" s="93" t="e">
        <f>SUM(E130/D130*100)</f>
        <v>#REF!</v>
      </c>
    </row>
    <row r="131" spans="1:6" s="39" customFormat="1" ht="16.5" customHeight="1" hidden="1">
      <c r="A131" s="26" t="s">
        <v>48</v>
      </c>
      <c r="B131" s="40" t="s">
        <v>44</v>
      </c>
      <c r="C131" s="41" t="s">
        <v>113</v>
      </c>
      <c r="D131" s="66" t="e">
        <f>SUM(#REF!+#REF!)</f>
        <v>#REF!</v>
      </c>
      <c r="E131" s="70">
        <v>0</v>
      </c>
      <c r="F131" s="93" t="e">
        <f t="shared" si="3"/>
        <v>#REF!</v>
      </c>
    </row>
    <row r="132" spans="1:6" s="39" customFormat="1" ht="16.5" customHeight="1" hidden="1">
      <c r="A132" s="26" t="s">
        <v>48</v>
      </c>
      <c r="B132" s="40" t="s">
        <v>47</v>
      </c>
      <c r="C132" s="41" t="s">
        <v>113</v>
      </c>
      <c r="D132" s="66">
        <v>0</v>
      </c>
      <c r="E132" s="70">
        <v>0</v>
      </c>
      <c r="F132" s="93" t="e">
        <f t="shared" si="3"/>
        <v>#DIV/0!</v>
      </c>
    </row>
    <row r="133" spans="1:6" s="39" customFormat="1" ht="15.75" customHeight="1" hidden="1">
      <c r="A133" s="26" t="s">
        <v>48</v>
      </c>
      <c r="B133" s="40" t="s">
        <v>102</v>
      </c>
      <c r="C133" s="41" t="s">
        <v>113</v>
      </c>
      <c r="D133" s="66" t="e">
        <f>SUM(#REF!+#REF!)</f>
        <v>#REF!</v>
      </c>
      <c r="E133" s="70">
        <v>0</v>
      </c>
      <c r="F133" s="93" t="e">
        <f t="shared" si="3"/>
        <v>#REF!</v>
      </c>
    </row>
    <row r="134" spans="1:6" s="39" customFormat="1" ht="14.25" customHeight="1" hidden="1">
      <c r="A134" s="26" t="s">
        <v>48</v>
      </c>
      <c r="B134" s="40" t="s">
        <v>46</v>
      </c>
      <c r="C134" s="41" t="s">
        <v>99</v>
      </c>
      <c r="D134" s="66" t="e">
        <f>SUM(#REF!+#REF!)</f>
        <v>#REF!</v>
      </c>
      <c r="E134" s="70">
        <v>0</v>
      </c>
      <c r="F134" s="93" t="e">
        <f t="shared" si="3"/>
        <v>#REF!</v>
      </c>
    </row>
    <row r="135" spans="1:6" s="39" customFormat="1" ht="33.75" customHeight="1" hidden="1">
      <c r="A135" s="26" t="s">
        <v>48</v>
      </c>
      <c r="B135" s="40" t="s">
        <v>49</v>
      </c>
      <c r="C135" s="41" t="s">
        <v>116</v>
      </c>
      <c r="D135" s="66" t="e">
        <f>SUM(#REF!+#REF!)</f>
        <v>#REF!</v>
      </c>
      <c r="E135" s="70">
        <v>0</v>
      </c>
      <c r="F135" s="93" t="e">
        <f t="shared" si="3"/>
        <v>#REF!</v>
      </c>
    </row>
    <row r="136" spans="1:6" s="39" customFormat="1" ht="21" customHeight="1" hidden="1">
      <c r="A136" s="26" t="s">
        <v>127</v>
      </c>
      <c r="B136" s="40" t="s">
        <v>44</v>
      </c>
      <c r="C136" s="18" t="s">
        <v>126</v>
      </c>
      <c r="D136" s="66" t="e">
        <f>SUM(#REF!+#REF!)</f>
        <v>#REF!</v>
      </c>
      <c r="E136" s="70">
        <v>0</v>
      </c>
      <c r="F136" s="93" t="e">
        <f t="shared" si="3"/>
        <v>#REF!</v>
      </c>
    </row>
    <row r="137" spans="1:6" s="39" customFormat="1" ht="18.75" customHeight="1" hidden="1">
      <c r="A137" s="26" t="s">
        <v>48</v>
      </c>
      <c r="B137" s="40" t="s">
        <v>46</v>
      </c>
      <c r="C137" s="18" t="s">
        <v>126</v>
      </c>
      <c r="D137" s="66">
        <v>0</v>
      </c>
      <c r="E137" s="70">
        <v>0</v>
      </c>
      <c r="F137" s="93" t="e">
        <f t="shared" si="3"/>
        <v>#DIV/0!</v>
      </c>
    </row>
    <row r="138" spans="1:6" s="39" customFormat="1" ht="20.25" customHeight="1" hidden="1">
      <c r="A138" s="26" t="s">
        <v>48</v>
      </c>
      <c r="B138" s="40" t="s">
        <v>51</v>
      </c>
      <c r="C138" s="18" t="s">
        <v>126</v>
      </c>
      <c r="D138" s="66">
        <v>0</v>
      </c>
      <c r="E138" s="70">
        <v>0</v>
      </c>
      <c r="F138" s="93" t="e">
        <f t="shared" si="3"/>
        <v>#DIV/0!</v>
      </c>
    </row>
    <row r="139" spans="1:6" s="39" customFormat="1" ht="16.5" customHeight="1">
      <c r="A139" s="26"/>
      <c r="B139" s="40"/>
      <c r="C139" s="17" t="s">
        <v>88</v>
      </c>
      <c r="D139" s="65">
        <f>D140+D142+D143+D144+D145</f>
        <v>376.6</v>
      </c>
      <c r="E139" s="65">
        <f>E140+E142+E143+E144+E145</f>
        <v>376.6</v>
      </c>
      <c r="F139" s="95">
        <f t="shared" si="3"/>
        <v>100</v>
      </c>
    </row>
    <row r="140" spans="1:6" s="9" customFormat="1" ht="17.25" customHeight="1">
      <c r="A140" s="26" t="s">
        <v>30</v>
      </c>
      <c r="B140" s="7">
        <v>223</v>
      </c>
      <c r="C140" s="8" t="s">
        <v>53</v>
      </c>
      <c r="D140" s="66">
        <v>349.6</v>
      </c>
      <c r="E140" s="70">
        <v>349.6</v>
      </c>
      <c r="F140" s="93">
        <f t="shared" si="3"/>
        <v>100</v>
      </c>
    </row>
    <row r="141" spans="1:6" s="9" customFormat="1" ht="15.75" customHeight="1" hidden="1">
      <c r="A141" s="26" t="s">
        <v>30</v>
      </c>
      <c r="B141" s="7">
        <v>223</v>
      </c>
      <c r="C141" s="8" t="s">
        <v>114</v>
      </c>
      <c r="D141" s="66" t="e">
        <f>SUM(#REF!+#REF!)</f>
        <v>#REF!</v>
      </c>
      <c r="E141" s="70">
        <v>0</v>
      </c>
      <c r="F141" s="93">
        <v>0</v>
      </c>
    </row>
    <row r="142" spans="1:6" s="9" customFormat="1" ht="15.75" customHeight="1" hidden="1">
      <c r="A142" s="26" t="s">
        <v>30</v>
      </c>
      <c r="B142" s="7">
        <v>225</v>
      </c>
      <c r="C142" s="8" t="s">
        <v>53</v>
      </c>
      <c r="D142" s="66">
        <v>0</v>
      </c>
      <c r="E142" s="70">
        <v>0</v>
      </c>
      <c r="F142" s="93" t="e">
        <f t="shared" si="3"/>
        <v>#DIV/0!</v>
      </c>
    </row>
    <row r="143" spans="1:6" s="9" customFormat="1" ht="15.75" customHeight="1" hidden="1">
      <c r="A143" s="26" t="s">
        <v>30</v>
      </c>
      <c r="B143" s="7">
        <v>226</v>
      </c>
      <c r="C143" s="8" t="s">
        <v>53</v>
      </c>
      <c r="D143" s="66">
        <v>0</v>
      </c>
      <c r="E143" s="70">
        <v>0</v>
      </c>
      <c r="F143" s="93" t="e">
        <f t="shared" si="3"/>
        <v>#DIV/0!</v>
      </c>
    </row>
    <row r="144" spans="1:6" s="9" customFormat="1" ht="15.75" customHeight="1" hidden="1">
      <c r="A144" s="26" t="s">
        <v>30</v>
      </c>
      <c r="B144" s="7">
        <v>310</v>
      </c>
      <c r="C144" s="8" t="s">
        <v>53</v>
      </c>
      <c r="D144" s="66">
        <v>0</v>
      </c>
      <c r="E144" s="70">
        <v>0</v>
      </c>
      <c r="F144" s="93" t="e">
        <f t="shared" si="3"/>
        <v>#DIV/0!</v>
      </c>
    </row>
    <row r="145" spans="1:6" s="9" customFormat="1" ht="17.25" customHeight="1">
      <c r="A145" s="26" t="s">
        <v>30</v>
      </c>
      <c r="B145" s="7">
        <v>340</v>
      </c>
      <c r="C145" s="8" t="s">
        <v>53</v>
      </c>
      <c r="D145" s="66">
        <v>27</v>
      </c>
      <c r="E145" s="70">
        <v>27</v>
      </c>
      <c r="F145" s="93">
        <f t="shared" si="3"/>
        <v>100</v>
      </c>
    </row>
    <row r="146" spans="1:6" s="9" customFormat="1" ht="15.75" customHeight="1" hidden="1">
      <c r="A146" s="26" t="s">
        <v>30</v>
      </c>
      <c r="B146" s="7">
        <v>222</v>
      </c>
      <c r="C146" s="8" t="s">
        <v>54</v>
      </c>
      <c r="D146" s="66" t="e">
        <f>SUM(#REF!+#REF!)</f>
        <v>#REF!</v>
      </c>
      <c r="E146" s="70"/>
      <c r="F146" s="93" t="e">
        <f t="shared" si="3"/>
        <v>#REF!</v>
      </c>
    </row>
    <row r="147" spans="1:6" s="9" customFormat="1" ht="15.75" customHeight="1" hidden="1">
      <c r="A147" s="26" t="s">
        <v>30</v>
      </c>
      <c r="B147" s="7">
        <v>225</v>
      </c>
      <c r="C147" s="8" t="s">
        <v>54</v>
      </c>
      <c r="D147" s="66" t="e">
        <f>SUM(#REF!+#REF!)</f>
        <v>#REF!</v>
      </c>
      <c r="E147" s="70"/>
      <c r="F147" s="93" t="e">
        <f t="shared" si="3"/>
        <v>#REF!</v>
      </c>
    </row>
    <row r="148" spans="1:6" s="9" customFormat="1" ht="15.75" customHeight="1" hidden="1">
      <c r="A148" s="26" t="s">
        <v>30</v>
      </c>
      <c r="B148" s="7">
        <v>226</v>
      </c>
      <c r="C148" s="8" t="s">
        <v>54</v>
      </c>
      <c r="D148" s="66" t="e">
        <f>SUM(#REF!+#REF!)</f>
        <v>#REF!</v>
      </c>
      <c r="E148" s="70"/>
      <c r="F148" s="93" t="e">
        <f t="shared" si="3"/>
        <v>#REF!</v>
      </c>
    </row>
    <row r="149" spans="1:6" s="9" customFormat="1" ht="15.75" customHeight="1" hidden="1">
      <c r="A149" s="26" t="s">
        <v>30</v>
      </c>
      <c r="B149" s="7">
        <v>340</v>
      </c>
      <c r="C149" s="8" t="s">
        <v>54</v>
      </c>
      <c r="D149" s="66" t="e">
        <f>SUM(#REF!+#REF!)</f>
        <v>#REF!</v>
      </c>
      <c r="E149" s="70"/>
      <c r="F149" s="93" t="e">
        <f t="shared" si="3"/>
        <v>#REF!</v>
      </c>
    </row>
    <row r="150" spans="1:6" s="9" customFormat="1" ht="15.75" customHeight="1" hidden="1">
      <c r="A150" s="26" t="s">
        <v>30</v>
      </c>
      <c r="B150" s="7">
        <v>225</v>
      </c>
      <c r="C150" s="8" t="s">
        <v>89</v>
      </c>
      <c r="D150" s="66" t="e">
        <f>SUM(#REF!+#REF!)</f>
        <v>#REF!</v>
      </c>
      <c r="E150" s="70"/>
      <c r="F150" s="93" t="e">
        <f t="shared" si="3"/>
        <v>#REF!</v>
      </c>
    </row>
    <row r="151" spans="1:6" s="9" customFormat="1" ht="15.75" customHeight="1" hidden="1">
      <c r="A151" s="26" t="s">
        <v>30</v>
      </c>
      <c r="B151" s="7">
        <v>340</v>
      </c>
      <c r="C151" s="8" t="s">
        <v>89</v>
      </c>
      <c r="D151" s="66" t="e">
        <f>SUM(#REF!+#REF!)</f>
        <v>#REF!</v>
      </c>
      <c r="E151" s="70"/>
      <c r="F151" s="93" t="e">
        <f t="shared" si="3"/>
        <v>#REF!</v>
      </c>
    </row>
    <row r="152" spans="1:6" s="9" customFormat="1" ht="15.75" customHeight="1" hidden="1">
      <c r="A152" s="26" t="s">
        <v>30</v>
      </c>
      <c r="B152" s="7">
        <v>225</v>
      </c>
      <c r="C152" s="8" t="s">
        <v>55</v>
      </c>
      <c r="D152" s="66" t="e">
        <f>SUM(#REF!+#REF!)</f>
        <v>#REF!</v>
      </c>
      <c r="E152" s="70">
        <v>0</v>
      </c>
      <c r="F152" s="93" t="e">
        <f t="shared" si="3"/>
        <v>#REF!</v>
      </c>
    </row>
    <row r="153" spans="1:6" s="9" customFormat="1" ht="15.75" customHeight="1" hidden="1">
      <c r="A153" s="26" t="s">
        <v>30</v>
      </c>
      <c r="B153" s="7">
        <v>310</v>
      </c>
      <c r="C153" s="8" t="s">
        <v>55</v>
      </c>
      <c r="D153" s="66" t="e">
        <f>SUM(#REF!+#REF!)</f>
        <v>#REF!</v>
      </c>
      <c r="E153" s="70">
        <v>0</v>
      </c>
      <c r="F153" s="93" t="e">
        <f t="shared" si="3"/>
        <v>#REF!</v>
      </c>
    </row>
    <row r="154" spans="1:6" s="9" customFormat="1" ht="15.75" customHeight="1" hidden="1">
      <c r="A154" s="26" t="s">
        <v>30</v>
      </c>
      <c r="B154" s="7">
        <v>340</v>
      </c>
      <c r="C154" s="8" t="s">
        <v>55</v>
      </c>
      <c r="D154" s="66" t="e">
        <f>SUM(#REF!+#REF!)</f>
        <v>#REF!</v>
      </c>
      <c r="E154" s="70">
        <v>0</v>
      </c>
      <c r="F154" s="93" t="e">
        <f t="shared" si="3"/>
        <v>#REF!</v>
      </c>
    </row>
    <row r="155" spans="1:6" s="9" customFormat="1" ht="15.75" customHeight="1" hidden="1">
      <c r="A155" s="26" t="s">
        <v>30</v>
      </c>
      <c r="B155" s="7">
        <v>225</v>
      </c>
      <c r="C155" s="8" t="s">
        <v>50</v>
      </c>
      <c r="D155" s="66" t="e">
        <f>SUM(#REF!+#REF!)</f>
        <v>#REF!</v>
      </c>
      <c r="E155" s="70">
        <v>0</v>
      </c>
      <c r="F155" s="93" t="e">
        <f t="shared" si="3"/>
        <v>#REF!</v>
      </c>
    </row>
    <row r="156" spans="1:6" s="9" customFormat="1" ht="15.75" customHeight="1" hidden="1">
      <c r="A156" s="26" t="s">
        <v>30</v>
      </c>
      <c r="B156" s="7">
        <v>223</v>
      </c>
      <c r="C156" s="8" t="s">
        <v>50</v>
      </c>
      <c r="D156" s="66" t="e">
        <f>SUM(#REF!+#REF!)</f>
        <v>#REF!</v>
      </c>
      <c r="E156" s="70">
        <v>0</v>
      </c>
      <c r="F156" s="93">
        <v>0</v>
      </c>
    </row>
    <row r="157" spans="1:6" s="9" customFormat="1" ht="15.75" customHeight="1" hidden="1">
      <c r="A157" s="26" t="s">
        <v>30</v>
      </c>
      <c r="B157" s="7">
        <v>223</v>
      </c>
      <c r="C157" s="8" t="s">
        <v>50</v>
      </c>
      <c r="D157" s="66">
        <v>0</v>
      </c>
      <c r="E157" s="70">
        <v>0</v>
      </c>
      <c r="F157" s="93">
        <v>0</v>
      </c>
    </row>
    <row r="158" spans="1:6" s="9" customFormat="1" ht="17.25" customHeight="1" hidden="1">
      <c r="A158" s="26" t="s">
        <v>30</v>
      </c>
      <c r="B158" s="7">
        <v>226</v>
      </c>
      <c r="C158" s="8" t="s">
        <v>50</v>
      </c>
      <c r="D158" s="66" t="e">
        <f>SUM(#REF!+#REF!)</f>
        <v>#REF!</v>
      </c>
      <c r="E158" s="70">
        <v>0</v>
      </c>
      <c r="F158" s="93" t="e">
        <f t="shared" si="3"/>
        <v>#REF!</v>
      </c>
    </row>
    <row r="159" spans="1:6" s="9" customFormat="1" ht="15.75" customHeight="1" hidden="1">
      <c r="A159" s="26" t="s">
        <v>30</v>
      </c>
      <c r="B159" s="7">
        <v>290</v>
      </c>
      <c r="C159" s="8" t="s">
        <v>50</v>
      </c>
      <c r="D159" s="66">
        <v>0</v>
      </c>
      <c r="E159" s="70">
        <v>0</v>
      </c>
      <c r="F159" s="93" t="e">
        <f t="shared" si="3"/>
        <v>#DIV/0!</v>
      </c>
    </row>
    <row r="160" spans="1:6" s="9" customFormat="1" ht="17.25" customHeight="1" hidden="1">
      <c r="A160" s="26" t="s">
        <v>30</v>
      </c>
      <c r="B160" s="7">
        <v>310</v>
      </c>
      <c r="C160" s="8" t="s">
        <v>50</v>
      </c>
      <c r="D160" s="66" t="e">
        <f>SUM(#REF!+#REF!)</f>
        <v>#REF!</v>
      </c>
      <c r="E160" s="70">
        <v>0</v>
      </c>
      <c r="F160" s="93" t="e">
        <f t="shared" si="3"/>
        <v>#REF!</v>
      </c>
    </row>
    <row r="161" spans="1:6" s="9" customFormat="1" ht="17.25" customHeight="1" hidden="1">
      <c r="A161" s="26" t="s">
        <v>30</v>
      </c>
      <c r="B161" s="7">
        <v>340</v>
      </c>
      <c r="C161" s="8" t="s">
        <v>50</v>
      </c>
      <c r="D161" s="66">
        <v>0</v>
      </c>
      <c r="E161" s="70">
        <v>0</v>
      </c>
      <c r="F161" s="93" t="e">
        <f t="shared" si="3"/>
        <v>#DIV/0!</v>
      </c>
    </row>
    <row r="162" spans="1:6" s="39" customFormat="1" ht="17.25" customHeight="1" hidden="1">
      <c r="A162" s="26" t="s">
        <v>30</v>
      </c>
      <c r="B162" s="40" t="s">
        <v>51</v>
      </c>
      <c r="C162" s="41" t="s">
        <v>129</v>
      </c>
      <c r="D162" s="66">
        <v>0</v>
      </c>
      <c r="E162" s="81">
        <v>0</v>
      </c>
      <c r="F162" s="93">
        <v>0</v>
      </c>
    </row>
    <row r="163" spans="1:6" s="21" customFormat="1" ht="18.75">
      <c r="A163" s="165" t="s">
        <v>29</v>
      </c>
      <c r="B163" s="166"/>
      <c r="C163" s="167"/>
      <c r="D163" s="61">
        <f>D139+D125</f>
        <v>3976.1</v>
      </c>
      <c r="E163" s="61">
        <f>E139+E125</f>
        <v>3904.4</v>
      </c>
      <c r="F163" s="94">
        <f t="shared" si="3"/>
        <v>98.19672543447096</v>
      </c>
    </row>
    <row r="164" spans="1:6" s="36" customFormat="1" ht="18.75" hidden="1">
      <c r="A164" s="168" t="s">
        <v>73</v>
      </c>
      <c r="B164" s="169"/>
      <c r="C164" s="170"/>
      <c r="D164" s="79"/>
      <c r="E164" s="80"/>
      <c r="F164" s="93">
        <v>0</v>
      </c>
    </row>
    <row r="165" spans="1:6" s="37" customFormat="1" ht="18" customHeight="1" hidden="1">
      <c r="A165" s="30" t="s">
        <v>74</v>
      </c>
      <c r="B165" s="19" t="s">
        <v>47</v>
      </c>
      <c r="C165" s="24" t="s">
        <v>80</v>
      </c>
      <c r="D165" s="64"/>
      <c r="E165" s="81"/>
      <c r="F165" s="93" t="e">
        <f t="shared" si="3"/>
        <v>#DIV/0!</v>
      </c>
    </row>
    <row r="166" spans="1:6" s="37" customFormat="1" ht="15.75" hidden="1">
      <c r="A166" s="30" t="s">
        <v>74</v>
      </c>
      <c r="B166" s="19" t="s">
        <v>44</v>
      </c>
      <c r="C166" s="24" t="s">
        <v>81</v>
      </c>
      <c r="D166" s="64"/>
      <c r="E166" s="81"/>
      <c r="F166" s="93" t="e">
        <f t="shared" si="3"/>
        <v>#DIV/0!</v>
      </c>
    </row>
    <row r="167" spans="1:6" s="37" customFormat="1" ht="15.75" hidden="1">
      <c r="A167" s="30" t="s">
        <v>74</v>
      </c>
      <c r="B167" s="19" t="s">
        <v>46</v>
      </c>
      <c r="C167" s="24" t="s">
        <v>81</v>
      </c>
      <c r="D167" s="64"/>
      <c r="E167" s="81"/>
      <c r="F167" s="93" t="e">
        <f t="shared" si="3"/>
        <v>#DIV/0!</v>
      </c>
    </row>
    <row r="168" spans="1:6" s="38" customFormat="1" ht="18.75" hidden="1">
      <c r="A168" s="165" t="s">
        <v>75</v>
      </c>
      <c r="B168" s="166"/>
      <c r="C168" s="167"/>
      <c r="D168" s="61"/>
      <c r="E168" s="75"/>
      <c r="F168" s="93">
        <v>0</v>
      </c>
    </row>
    <row r="169" spans="1:6" ht="21.75" customHeight="1" hidden="1">
      <c r="A169" s="168" t="s">
        <v>33</v>
      </c>
      <c r="B169" s="169"/>
      <c r="C169" s="170"/>
      <c r="D169" s="82"/>
      <c r="E169" s="83"/>
      <c r="F169" s="96"/>
    </row>
    <row r="170" spans="1:6" s="9" customFormat="1" ht="15" customHeight="1" hidden="1">
      <c r="A170" s="30" t="s">
        <v>35</v>
      </c>
      <c r="B170" s="19" t="s">
        <v>78</v>
      </c>
      <c r="C170" s="42" t="s">
        <v>1</v>
      </c>
      <c r="D170" s="66"/>
      <c r="E170" s="70"/>
      <c r="F170" s="93" t="e">
        <f t="shared" si="3"/>
        <v>#DIV/0!</v>
      </c>
    </row>
    <row r="171" spans="1:6" s="9" customFormat="1" ht="15" customHeight="1" hidden="1">
      <c r="A171" s="30" t="s">
        <v>35</v>
      </c>
      <c r="B171" s="19" t="s">
        <v>79</v>
      </c>
      <c r="C171" s="42" t="s">
        <v>5</v>
      </c>
      <c r="D171" s="66" t="e">
        <f>SUM(#REF!+#REF!)</f>
        <v>#REF!</v>
      </c>
      <c r="E171" s="70"/>
      <c r="F171" s="93" t="e">
        <f t="shared" si="3"/>
        <v>#REF!</v>
      </c>
    </row>
    <row r="172" spans="1:6" s="9" customFormat="1" ht="15" customHeight="1" hidden="1">
      <c r="A172" s="30" t="s">
        <v>35</v>
      </c>
      <c r="B172" s="19" t="s">
        <v>44</v>
      </c>
      <c r="C172" s="42" t="s">
        <v>9</v>
      </c>
      <c r="D172" s="66">
        <v>0</v>
      </c>
      <c r="E172" s="70">
        <v>0</v>
      </c>
      <c r="F172" s="93" t="e">
        <f t="shared" si="3"/>
        <v>#DIV/0!</v>
      </c>
    </row>
    <row r="173" spans="1:6" s="9" customFormat="1" ht="15" customHeight="1" hidden="1">
      <c r="A173" s="30" t="s">
        <v>35</v>
      </c>
      <c r="B173" s="19" t="s">
        <v>34</v>
      </c>
      <c r="C173" s="24" t="s">
        <v>11</v>
      </c>
      <c r="D173" s="66">
        <v>0</v>
      </c>
      <c r="E173" s="70">
        <v>0</v>
      </c>
      <c r="F173" s="93" t="e">
        <f t="shared" si="3"/>
        <v>#DIV/0!</v>
      </c>
    </row>
    <row r="174" spans="1:6" s="9" customFormat="1" ht="15" customHeight="1" hidden="1">
      <c r="A174" s="30" t="s">
        <v>35</v>
      </c>
      <c r="B174" s="19" t="s">
        <v>46</v>
      </c>
      <c r="C174" s="8" t="s">
        <v>13</v>
      </c>
      <c r="D174" s="66">
        <v>0</v>
      </c>
      <c r="E174" s="70">
        <v>0</v>
      </c>
      <c r="F174" s="93">
        <v>0</v>
      </c>
    </row>
    <row r="175" spans="1:6" s="9" customFormat="1" ht="15" customHeight="1" hidden="1">
      <c r="A175" s="30" t="s">
        <v>35</v>
      </c>
      <c r="B175" s="19" t="s">
        <v>51</v>
      </c>
      <c r="C175" s="8" t="s">
        <v>14</v>
      </c>
      <c r="D175" s="66">
        <v>0</v>
      </c>
      <c r="E175" s="70">
        <v>0</v>
      </c>
      <c r="F175" s="93">
        <v>0</v>
      </c>
    </row>
    <row r="176" spans="1:6" s="21" customFormat="1" ht="18.75" customHeight="1" hidden="1">
      <c r="A176" s="165" t="s">
        <v>36</v>
      </c>
      <c r="B176" s="166"/>
      <c r="C176" s="167"/>
      <c r="D176" s="103">
        <f>D172+D173+D174+D175</f>
        <v>0</v>
      </c>
      <c r="E176" s="103">
        <f>E172+E173+E174+E175</f>
        <v>0</v>
      </c>
      <c r="F176" s="94" t="e">
        <f t="shared" si="3"/>
        <v>#DIV/0!</v>
      </c>
    </row>
    <row r="177" spans="1:6" s="9" customFormat="1" ht="32.25" customHeight="1">
      <c r="A177" s="180" t="s">
        <v>66</v>
      </c>
      <c r="B177" s="181"/>
      <c r="C177" s="181"/>
      <c r="D177" s="182"/>
      <c r="E177" s="49"/>
      <c r="F177" s="96"/>
    </row>
    <row r="178" spans="1:6" s="9" customFormat="1" ht="16.5" customHeight="1">
      <c r="A178" s="28" t="s">
        <v>67</v>
      </c>
      <c r="B178" s="5">
        <v>210</v>
      </c>
      <c r="C178" s="43" t="s">
        <v>27</v>
      </c>
      <c r="D178" s="62">
        <f>SUM(D179:D181)</f>
        <v>3693.3</v>
      </c>
      <c r="E178" s="78">
        <f>SUM(E179:E181)</f>
        <v>3672.2000000000003</v>
      </c>
      <c r="F178" s="95">
        <f t="shared" si="3"/>
        <v>99.42869520483038</v>
      </c>
    </row>
    <row r="179" spans="1:6" s="9" customFormat="1" ht="15.75">
      <c r="A179" s="26" t="s">
        <v>67</v>
      </c>
      <c r="B179" s="7">
        <v>211</v>
      </c>
      <c r="C179" s="42" t="s">
        <v>0</v>
      </c>
      <c r="D179" s="66">
        <v>2824.9</v>
      </c>
      <c r="E179" s="70">
        <v>2803.8</v>
      </c>
      <c r="F179" s="93">
        <f t="shared" si="3"/>
        <v>99.25307090516479</v>
      </c>
    </row>
    <row r="180" spans="1:6" s="9" customFormat="1" ht="15.75" hidden="1">
      <c r="A180" s="26" t="s">
        <v>67</v>
      </c>
      <c r="B180" s="7">
        <v>212</v>
      </c>
      <c r="C180" s="42" t="s">
        <v>1</v>
      </c>
      <c r="D180" s="66">
        <v>0</v>
      </c>
      <c r="E180" s="70">
        <v>0</v>
      </c>
      <c r="F180" s="93" t="e">
        <f t="shared" si="3"/>
        <v>#DIV/0!</v>
      </c>
    </row>
    <row r="181" spans="1:6" s="9" customFormat="1" ht="15.75">
      <c r="A181" s="26" t="s">
        <v>67</v>
      </c>
      <c r="B181" s="7">
        <v>213</v>
      </c>
      <c r="C181" s="42" t="s">
        <v>2</v>
      </c>
      <c r="D181" s="66">
        <v>868.4</v>
      </c>
      <c r="E181" s="70">
        <v>868.4</v>
      </c>
      <c r="F181" s="93">
        <f t="shared" si="3"/>
        <v>100</v>
      </c>
    </row>
    <row r="182" spans="1:6" s="9" customFormat="1" ht="15.75">
      <c r="A182" s="28" t="s">
        <v>67</v>
      </c>
      <c r="B182" s="5">
        <v>220</v>
      </c>
      <c r="C182" s="43" t="s">
        <v>3</v>
      </c>
      <c r="D182" s="65">
        <f>D183+D184+D185+D187+D188</f>
        <v>2463.7999999999997</v>
      </c>
      <c r="E182" s="65">
        <f>E183+E184+E185+E187+E188</f>
        <v>2463.7999999999997</v>
      </c>
      <c r="F182" s="95">
        <f t="shared" si="3"/>
        <v>100</v>
      </c>
    </row>
    <row r="183" spans="1:6" s="9" customFormat="1" ht="15.75">
      <c r="A183" s="26" t="s">
        <v>67</v>
      </c>
      <c r="B183" s="7">
        <v>221</v>
      </c>
      <c r="C183" s="42" t="s">
        <v>4</v>
      </c>
      <c r="D183" s="66">
        <v>30.5</v>
      </c>
      <c r="E183" s="70">
        <v>30.5</v>
      </c>
      <c r="F183" s="93">
        <f t="shared" si="3"/>
        <v>100</v>
      </c>
    </row>
    <row r="184" spans="1:6" s="9" customFormat="1" ht="15.75" hidden="1">
      <c r="A184" s="26" t="s">
        <v>67</v>
      </c>
      <c r="B184" s="7">
        <v>222</v>
      </c>
      <c r="C184" s="42" t="s">
        <v>5</v>
      </c>
      <c r="D184" s="66">
        <v>0</v>
      </c>
      <c r="E184" s="70">
        <v>0</v>
      </c>
      <c r="F184" s="93" t="e">
        <f t="shared" si="3"/>
        <v>#DIV/0!</v>
      </c>
    </row>
    <row r="185" spans="1:6" s="9" customFormat="1" ht="16.5" customHeight="1">
      <c r="A185" s="26" t="s">
        <v>67</v>
      </c>
      <c r="B185" s="7">
        <v>223</v>
      </c>
      <c r="C185" s="42" t="s">
        <v>6</v>
      </c>
      <c r="D185" s="66">
        <v>1883.7</v>
      </c>
      <c r="E185" s="70">
        <v>1883.7</v>
      </c>
      <c r="F185" s="93">
        <f t="shared" si="3"/>
        <v>100</v>
      </c>
    </row>
    <row r="186" spans="1:6" s="9" customFormat="1" ht="15.75" hidden="1">
      <c r="A186" s="26" t="s">
        <v>67</v>
      </c>
      <c r="B186" s="7">
        <v>224</v>
      </c>
      <c r="C186" s="42" t="s">
        <v>7</v>
      </c>
      <c r="D186" s="66" t="e">
        <f>SUM(#REF!+#REF!)</f>
        <v>#REF!</v>
      </c>
      <c r="E186" s="70"/>
      <c r="F186" s="93">
        <v>0</v>
      </c>
    </row>
    <row r="187" spans="1:6" s="9" customFormat="1" ht="15.75">
      <c r="A187" s="26" t="s">
        <v>67</v>
      </c>
      <c r="B187" s="7">
        <v>225</v>
      </c>
      <c r="C187" s="42" t="s">
        <v>8</v>
      </c>
      <c r="D187" s="66">
        <v>540</v>
      </c>
      <c r="E187" s="70">
        <v>540</v>
      </c>
      <c r="F187" s="93">
        <f t="shared" si="3"/>
        <v>100</v>
      </c>
    </row>
    <row r="188" spans="1:6" s="9" customFormat="1" ht="15.75">
      <c r="A188" s="26" t="s">
        <v>67</v>
      </c>
      <c r="B188" s="7">
        <v>226</v>
      </c>
      <c r="C188" s="42" t="s">
        <v>9</v>
      </c>
      <c r="D188" s="66">
        <v>9.6</v>
      </c>
      <c r="E188" s="70">
        <v>9.6</v>
      </c>
      <c r="F188" s="93">
        <f t="shared" si="3"/>
        <v>100</v>
      </c>
    </row>
    <row r="189" spans="1:6" s="6" customFormat="1" ht="15.75">
      <c r="A189" s="28" t="s">
        <v>67</v>
      </c>
      <c r="B189" s="5">
        <v>290</v>
      </c>
      <c r="C189" s="43" t="s">
        <v>11</v>
      </c>
      <c r="D189" s="65">
        <v>88.7</v>
      </c>
      <c r="E189" s="71">
        <v>88.7</v>
      </c>
      <c r="F189" s="95">
        <f t="shared" si="3"/>
        <v>100</v>
      </c>
    </row>
    <row r="190" spans="1:6" s="6" customFormat="1" ht="15.75">
      <c r="A190" s="28" t="s">
        <v>67</v>
      </c>
      <c r="B190" s="5">
        <v>300</v>
      </c>
      <c r="C190" s="43" t="s">
        <v>12</v>
      </c>
      <c r="D190" s="65">
        <f>SUM(D191:D192)</f>
        <v>1185</v>
      </c>
      <c r="E190" s="65">
        <f>SUM(E191:E192)</f>
        <v>1185</v>
      </c>
      <c r="F190" s="95">
        <f t="shared" si="3"/>
        <v>100</v>
      </c>
    </row>
    <row r="191" spans="1:6" s="9" customFormat="1" ht="15.75">
      <c r="A191" s="26" t="s">
        <v>67</v>
      </c>
      <c r="B191" s="7">
        <v>310</v>
      </c>
      <c r="C191" s="42" t="s">
        <v>13</v>
      </c>
      <c r="D191" s="66">
        <v>1176</v>
      </c>
      <c r="E191" s="70">
        <v>1176</v>
      </c>
      <c r="F191" s="93">
        <f t="shared" si="3"/>
        <v>100</v>
      </c>
    </row>
    <row r="192" spans="1:6" s="9" customFormat="1" ht="15.75" customHeight="1">
      <c r="A192" s="26" t="s">
        <v>67</v>
      </c>
      <c r="B192" s="7">
        <v>340</v>
      </c>
      <c r="C192" s="42" t="s">
        <v>14</v>
      </c>
      <c r="D192" s="66">
        <v>9</v>
      </c>
      <c r="E192" s="70">
        <v>9</v>
      </c>
      <c r="F192" s="93">
        <f>SUM(E192/D192*100)</f>
        <v>100</v>
      </c>
    </row>
    <row r="193" spans="1:6" s="21" customFormat="1" ht="18.75" hidden="1">
      <c r="A193" s="165" t="s">
        <v>122</v>
      </c>
      <c r="B193" s="166"/>
      <c r="C193" s="167"/>
      <c r="D193" s="61">
        <f>SUM(D178,D182,D189,D190)</f>
        <v>7430.8</v>
      </c>
      <c r="E193" s="61">
        <f>SUM(E178,E182,E189,E190)</f>
        <v>7409.7</v>
      </c>
      <c r="F193" s="94">
        <f>SUM(E193/D193*100)</f>
        <v>99.7160467244442</v>
      </c>
    </row>
    <row r="194" spans="1:6" s="9" customFormat="1" ht="15.75" hidden="1">
      <c r="A194" s="26" t="s">
        <v>119</v>
      </c>
      <c r="B194" s="7">
        <v>211</v>
      </c>
      <c r="C194" s="42" t="s">
        <v>0</v>
      </c>
      <c r="D194" s="66">
        <v>0</v>
      </c>
      <c r="E194" s="70">
        <v>0</v>
      </c>
      <c r="F194" s="93"/>
    </row>
    <row r="195" spans="1:6" s="9" customFormat="1" ht="15.75" hidden="1">
      <c r="A195" s="26" t="s">
        <v>119</v>
      </c>
      <c r="B195" s="7">
        <v>212</v>
      </c>
      <c r="C195" s="42" t="s">
        <v>1</v>
      </c>
      <c r="D195" s="66">
        <v>0</v>
      </c>
      <c r="E195" s="70">
        <v>0</v>
      </c>
      <c r="F195" s="93"/>
    </row>
    <row r="196" spans="1:6" s="9" customFormat="1" ht="15.75" hidden="1">
      <c r="A196" s="26" t="s">
        <v>119</v>
      </c>
      <c r="B196" s="7">
        <v>213</v>
      </c>
      <c r="C196" s="42" t="s">
        <v>2</v>
      </c>
      <c r="D196" s="66">
        <v>0</v>
      </c>
      <c r="E196" s="70">
        <v>0</v>
      </c>
      <c r="F196" s="93"/>
    </row>
    <row r="197" spans="1:6" s="21" customFormat="1" ht="18.75" hidden="1">
      <c r="A197" s="165" t="s">
        <v>121</v>
      </c>
      <c r="B197" s="166"/>
      <c r="C197" s="167"/>
      <c r="D197" s="61">
        <f>SUM(D194:D196)</f>
        <v>0</v>
      </c>
      <c r="E197" s="61">
        <f>SUM(E194:E196)</f>
        <v>0</v>
      </c>
      <c r="F197" s="94" t="e">
        <f>SUM(E197/D197*100)</f>
        <v>#DIV/0!</v>
      </c>
    </row>
    <row r="198" spans="1:6" s="21" customFormat="1" ht="18.75">
      <c r="A198" s="165" t="s">
        <v>68</v>
      </c>
      <c r="B198" s="166"/>
      <c r="C198" s="167"/>
      <c r="D198" s="61">
        <f>SUM(D193,D197)</f>
        <v>7430.8</v>
      </c>
      <c r="E198" s="61">
        <f>SUM(E193,E197)</f>
        <v>7409.7</v>
      </c>
      <c r="F198" s="94">
        <f>SUM(E198/D198*100)</f>
        <v>99.7160467244442</v>
      </c>
    </row>
    <row r="199" spans="1:6" s="36" customFormat="1" ht="18.75" hidden="1">
      <c r="A199" s="168" t="s">
        <v>42</v>
      </c>
      <c r="B199" s="169"/>
      <c r="C199" s="170"/>
      <c r="D199" s="79"/>
      <c r="E199" s="80"/>
      <c r="F199" s="96"/>
    </row>
    <row r="200" spans="1:6" s="56" customFormat="1" ht="15.75" hidden="1">
      <c r="A200" s="54" t="s">
        <v>111</v>
      </c>
      <c r="B200" s="55" t="s">
        <v>112</v>
      </c>
      <c r="C200" s="47" t="s">
        <v>101</v>
      </c>
      <c r="D200" s="65" t="e">
        <f>SUM(#REF!+#REF!)</f>
        <v>#REF!</v>
      </c>
      <c r="E200" s="78">
        <v>0</v>
      </c>
      <c r="F200" s="95">
        <v>0</v>
      </c>
    </row>
    <row r="201" spans="1:6" s="37" customFormat="1" ht="15.75" hidden="1">
      <c r="A201" s="30" t="s">
        <v>43</v>
      </c>
      <c r="B201" s="19" t="s">
        <v>44</v>
      </c>
      <c r="C201" s="24" t="s">
        <v>128</v>
      </c>
      <c r="D201" s="66">
        <v>0</v>
      </c>
      <c r="E201" s="81">
        <v>0</v>
      </c>
      <c r="F201" s="93" t="e">
        <f aca="true" t="shared" si="4" ref="F201:F250">SUM(E201/D201*100)</f>
        <v>#DIV/0!</v>
      </c>
    </row>
    <row r="202" spans="1:6" s="37" customFormat="1" ht="15.75" hidden="1">
      <c r="A202" s="30" t="s">
        <v>43</v>
      </c>
      <c r="B202" s="19" t="s">
        <v>51</v>
      </c>
      <c r="C202" s="24" t="s">
        <v>14</v>
      </c>
      <c r="D202" s="66">
        <v>0</v>
      </c>
      <c r="E202" s="81">
        <v>0</v>
      </c>
      <c r="F202" s="93" t="e">
        <f t="shared" si="4"/>
        <v>#DIV/0!</v>
      </c>
    </row>
    <row r="203" spans="1:6" s="37" customFormat="1" ht="15.75" hidden="1">
      <c r="A203" s="30" t="s">
        <v>43</v>
      </c>
      <c r="B203" s="19" t="s">
        <v>34</v>
      </c>
      <c r="C203" s="24" t="s">
        <v>11</v>
      </c>
      <c r="D203" s="66">
        <v>0</v>
      </c>
      <c r="E203" s="81">
        <v>0</v>
      </c>
      <c r="F203" s="93" t="e">
        <f t="shared" si="4"/>
        <v>#DIV/0!</v>
      </c>
    </row>
    <row r="204" spans="1:6" s="38" customFormat="1" ht="18.75" hidden="1">
      <c r="A204" s="165" t="s">
        <v>45</v>
      </c>
      <c r="B204" s="166"/>
      <c r="C204" s="167"/>
      <c r="D204" s="61">
        <f>D202+D203</f>
        <v>0</v>
      </c>
      <c r="E204" s="61">
        <f>SUM(E200:E203)</f>
        <v>0</v>
      </c>
      <c r="F204" s="94" t="e">
        <f t="shared" si="4"/>
        <v>#DIV/0!</v>
      </c>
    </row>
    <row r="205" spans="1:6" ht="19.5" customHeight="1" hidden="1">
      <c r="A205" s="177" t="s">
        <v>91</v>
      </c>
      <c r="B205" s="178"/>
      <c r="C205" s="179"/>
      <c r="D205" s="82"/>
      <c r="E205" s="83"/>
      <c r="F205" s="96"/>
    </row>
    <row r="206" spans="1:6" s="9" customFormat="1" ht="19.5" customHeight="1" hidden="1">
      <c r="A206" s="28" t="s">
        <v>92</v>
      </c>
      <c r="B206" s="5">
        <v>210</v>
      </c>
      <c r="C206" s="43" t="s">
        <v>27</v>
      </c>
      <c r="D206" s="66"/>
      <c r="E206" s="70"/>
      <c r="F206" s="93" t="e">
        <f t="shared" si="4"/>
        <v>#DIV/0!</v>
      </c>
    </row>
    <row r="207" spans="1:6" s="9" customFormat="1" ht="15.75" hidden="1">
      <c r="A207" s="26" t="s">
        <v>92</v>
      </c>
      <c r="B207" s="7">
        <v>211</v>
      </c>
      <c r="C207" s="42" t="s">
        <v>0</v>
      </c>
      <c r="D207" s="66"/>
      <c r="E207" s="70"/>
      <c r="F207" s="93" t="e">
        <f t="shared" si="4"/>
        <v>#DIV/0!</v>
      </c>
    </row>
    <row r="208" spans="1:6" s="39" customFormat="1" ht="15.75" customHeight="1" hidden="1">
      <c r="A208" s="26" t="s">
        <v>92</v>
      </c>
      <c r="B208" s="7">
        <v>212</v>
      </c>
      <c r="C208" s="41" t="s">
        <v>1</v>
      </c>
      <c r="D208" s="63"/>
      <c r="E208" s="84"/>
      <c r="F208" s="93" t="e">
        <f t="shared" si="4"/>
        <v>#DIV/0!</v>
      </c>
    </row>
    <row r="209" spans="1:6" s="9" customFormat="1" ht="15.75" hidden="1">
      <c r="A209" s="26" t="s">
        <v>92</v>
      </c>
      <c r="B209" s="7">
        <v>213</v>
      </c>
      <c r="C209" s="42" t="s">
        <v>2</v>
      </c>
      <c r="D209" s="66"/>
      <c r="E209" s="70"/>
      <c r="F209" s="93" t="e">
        <f t="shared" si="4"/>
        <v>#DIV/0!</v>
      </c>
    </row>
    <row r="210" spans="1:6" s="9" customFormat="1" ht="15.75" hidden="1">
      <c r="A210" s="28" t="s">
        <v>92</v>
      </c>
      <c r="B210" s="5">
        <v>220</v>
      </c>
      <c r="C210" s="43" t="s">
        <v>3</v>
      </c>
      <c r="D210" s="65">
        <v>0</v>
      </c>
      <c r="E210" s="71">
        <f>SUM(E212:E216)</f>
        <v>0</v>
      </c>
      <c r="F210" s="93" t="e">
        <f t="shared" si="4"/>
        <v>#DIV/0!</v>
      </c>
    </row>
    <row r="211" spans="1:6" s="9" customFormat="1" ht="15.75" hidden="1">
      <c r="A211" s="26" t="s">
        <v>92</v>
      </c>
      <c r="B211" s="7">
        <v>221</v>
      </c>
      <c r="C211" s="42" t="s">
        <v>4</v>
      </c>
      <c r="D211" s="66"/>
      <c r="E211" s="70"/>
      <c r="F211" s="93">
        <v>0</v>
      </c>
    </row>
    <row r="212" spans="1:6" s="39" customFormat="1" ht="14.25" customHeight="1" hidden="1">
      <c r="A212" s="26" t="s">
        <v>92</v>
      </c>
      <c r="B212" s="7">
        <v>222</v>
      </c>
      <c r="C212" s="42" t="s">
        <v>5</v>
      </c>
      <c r="D212" s="66" t="e">
        <f>SUM(#REF!+#REF!)</f>
        <v>#REF!</v>
      </c>
      <c r="E212" s="84"/>
      <c r="F212" s="93">
        <v>0</v>
      </c>
    </row>
    <row r="213" spans="1:6" s="9" customFormat="1" ht="14.25" customHeight="1" hidden="1">
      <c r="A213" s="26" t="s">
        <v>92</v>
      </c>
      <c r="B213" s="7">
        <v>223</v>
      </c>
      <c r="C213" s="42" t="s">
        <v>6</v>
      </c>
      <c r="D213" s="66" t="e">
        <f>SUM(#REF!+#REF!)</f>
        <v>#REF!</v>
      </c>
      <c r="E213" s="70"/>
      <c r="F213" s="93" t="e">
        <f t="shared" si="4"/>
        <v>#REF!</v>
      </c>
    </row>
    <row r="214" spans="1:6" s="9" customFormat="1" ht="14.25" customHeight="1" hidden="1">
      <c r="A214" s="26" t="s">
        <v>92</v>
      </c>
      <c r="B214" s="7">
        <v>224</v>
      </c>
      <c r="C214" s="42" t="s">
        <v>7</v>
      </c>
      <c r="D214" s="66" t="e">
        <f>SUM(#REF!+#REF!)</f>
        <v>#REF!</v>
      </c>
      <c r="E214" s="70"/>
      <c r="F214" s="93" t="e">
        <f t="shared" si="4"/>
        <v>#REF!</v>
      </c>
    </row>
    <row r="215" spans="1:6" s="9" customFormat="1" ht="14.25" customHeight="1" hidden="1">
      <c r="A215" s="26" t="s">
        <v>92</v>
      </c>
      <c r="B215" s="7">
        <v>225</v>
      </c>
      <c r="C215" s="42" t="s">
        <v>8</v>
      </c>
      <c r="D215" s="66" t="e">
        <f>SUM(#REF!+#REF!)</f>
        <v>#REF!</v>
      </c>
      <c r="E215" s="70">
        <v>0</v>
      </c>
      <c r="F215" s="93" t="e">
        <f t="shared" si="4"/>
        <v>#REF!</v>
      </c>
    </row>
    <row r="216" spans="1:6" s="39" customFormat="1" ht="14.25" customHeight="1" hidden="1">
      <c r="A216" s="26" t="s">
        <v>92</v>
      </c>
      <c r="B216" s="7">
        <v>226</v>
      </c>
      <c r="C216" s="8" t="s">
        <v>9</v>
      </c>
      <c r="D216" s="66" t="e">
        <f>SUM(#REF!+#REF!)</f>
        <v>#REF!</v>
      </c>
      <c r="E216" s="84">
        <v>0</v>
      </c>
      <c r="F216" s="93" t="e">
        <f t="shared" si="4"/>
        <v>#REF!</v>
      </c>
    </row>
    <row r="217" spans="1:6" s="6" customFormat="1" ht="14.25" customHeight="1" hidden="1">
      <c r="A217" s="28" t="s">
        <v>92</v>
      </c>
      <c r="B217" s="5">
        <v>290</v>
      </c>
      <c r="C217" s="47" t="s">
        <v>11</v>
      </c>
      <c r="D217" s="65" t="e">
        <f>SUM(#REF!+#REF!)</f>
        <v>#REF!</v>
      </c>
      <c r="E217" s="71">
        <v>0</v>
      </c>
      <c r="F217" s="93" t="e">
        <f t="shared" si="4"/>
        <v>#REF!</v>
      </c>
    </row>
    <row r="218" spans="1:6" s="6" customFormat="1" ht="14.25" customHeight="1" hidden="1">
      <c r="A218" s="28" t="s">
        <v>92</v>
      </c>
      <c r="B218" s="5">
        <v>300</v>
      </c>
      <c r="C218" s="43" t="s">
        <v>12</v>
      </c>
      <c r="D218" s="65">
        <f>D219+D220</f>
        <v>0</v>
      </c>
      <c r="E218" s="71">
        <f>SUM(E219:E220)</f>
        <v>0</v>
      </c>
      <c r="F218" s="93">
        <v>0</v>
      </c>
    </row>
    <row r="219" spans="1:6" s="9" customFormat="1" ht="14.25" customHeight="1" hidden="1">
      <c r="A219" s="26" t="s">
        <v>92</v>
      </c>
      <c r="B219" s="7">
        <v>310</v>
      </c>
      <c r="C219" s="8" t="s">
        <v>13</v>
      </c>
      <c r="D219" s="66">
        <v>0</v>
      </c>
      <c r="E219" s="70">
        <v>0</v>
      </c>
      <c r="F219" s="93" t="e">
        <f t="shared" si="4"/>
        <v>#DIV/0!</v>
      </c>
    </row>
    <row r="220" spans="1:6" s="9" customFormat="1" ht="14.25" customHeight="1" hidden="1">
      <c r="A220" s="26" t="s">
        <v>92</v>
      </c>
      <c r="B220" s="7">
        <v>340</v>
      </c>
      <c r="C220" s="8" t="s">
        <v>14</v>
      </c>
      <c r="D220" s="66">
        <v>0</v>
      </c>
      <c r="E220" s="70">
        <v>0</v>
      </c>
      <c r="F220" s="93" t="e">
        <f t="shared" si="4"/>
        <v>#DIV/0!</v>
      </c>
    </row>
    <row r="221" spans="1:6" s="21" customFormat="1" ht="18.75" hidden="1">
      <c r="A221" s="165" t="s">
        <v>31</v>
      </c>
      <c r="B221" s="166"/>
      <c r="C221" s="167"/>
      <c r="D221" s="61">
        <f>D218</f>
        <v>0</v>
      </c>
      <c r="E221" s="75">
        <f>SUM(E218,E217,E210)</f>
        <v>0</v>
      </c>
      <c r="F221" s="94" t="e">
        <f t="shared" si="4"/>
        <v>#DIV/0!</v>
      </c>
    </row>
    <row r="222" spans="1:6" s="36" customFormat="1" ht="18.75" hidden="1">
      <c r="A222" s="168" t="s">
        <v>42</v>
      </c>
      <c r="B222" s="169"/>
      <c r="C222" s="170"/>
      <c r="D222" s="86"/>
      <c r="E222" s="87"/>
      <c r="F222" s="93" t="e">
        <f t="shared" si="4"/>
        <v>#DIV/0!</v>
      </c>
    </row>
    <row r="223" spans="1:6" s="37" customFormat="1" ht="15.75" hidden="1">
      <c r="A223" s="30" t="s">
        <v>43</v>
      </c>
      <c r="B223" s="19" t="s">
        <v>44</v>
      </c>
      <c r="C223" s="24" t="s">
        <v>71</v>
      </c>
      <c r="D223" s="64"/>
      <c r="E223" s="81"/>
      <c r="F223" s="93" t="e">
        <f t="shared" si="4"/>
        <v>#DIV/0!</v>
      </c>
    </row>
    <row r="224" spans="1:6" s="37" customFormat="1" ht="15.75" hidden="1">
      <c r="A224" s="30" t="s">
        <v>43</v>
      </c>
      <c r="B224" s="19" t="s">
        <v>34</v>
      </c>
      <c r="C224" s="24" t="s">
        <v>71</v>
      </c>
      <c r="D224" s="64"/>
      <c r="E224" s="81"/>
      <c r="F224" s="93" t="e">
        <f t="shared" si="4"/>
        <v>#DIV/0!</v>
      </c>
    </row>
    <row r="225" spans="1:6" s="37" customFormat="1" ht="15.75" hidden="1">
      <c r="A225" s="30" t="s">
        <v>43</v>
      </c>
      <c r="B225" s="19" t="s">
        <v>51</v>
      </c>
      <c r="C225" s="24" t="s">
        <v>71</v>
      </c>
      <c r="D225" s="64"/>
      <c r="E225" s="81"/>
      <c r="F225" s="93" t="e">
        <f t="shared" si="4"/>
        <v>#DIV/0!</v>
      </c>
    </row>
    <row r="226" spans="1:6" s="37" customFormat="1" ht="15.75" hidden="1">
      <c r="A226" s="30" t="s">
        <v>70</v>
      </c>
      <c r="B226" s="19" t="s">
        <v>44</v>
      </c>
      <c r="C226" s="24" t="s">
        <v>72</v>
      </c>
      <c r="D226" s="64"/>
      <c r="E226" s="81"/>
      <c r="F226" s="93" t="e">
        <f t="shared" si="4"/>
        <v>#DIV/0!</v>
      </c>
    </row>
    <row r="227" spans="1:6" s="37" customFormat="1" ht="15.75" hidden="1">
      <c r="A227" s="30" t="s">
        <v>70</v>
      </c>
      <c r="B227" s="19" t="s">
        <v>34</v>
      </c>
      <c r="C227" s="24" t="s">
        <v>72</v>
      </c>
      <c r="D227" s="64"/>
      <c r="E227" s="81"/>
      <c r="F227" s="93" t="e">
        <f t="shared" si="4"/>
        <v>#DIV/0!</v>
      </c>
    </row>
    <row r="228" spans="1:6" s="37" customFormat="1" ht="15.75" hidden="1">
      <c r="A228" s="30" t="s">
        <v>70</v>
      </c>
      <c r="B228" s="19" t="s">
        <v>51</v>
      </c>
      <c r="C228" s="24" t="s">
        <v>72</v>
      </c>
      <c r="D228" s="64"/>
      <c r="E228" s="81"/>
      <c r="F228" s="93" t="e">
        <f t="shared" si="4"/>
        <v>#DIV/0!</v>
      </c>
    </row>
    <row r="229" spans="1:6" s="38" customFormat="1" ht="18.75" hidden="1">
      <c r="A229" s="165" t="s">
        <v>31</v>
      </c>
      <c r="B229" s="166"/>
      <c r="C229" s="167"/>
      <c r="D229" s="88"/>
      <c r="E229" s="89"/>
      <c r="F229" s="93" t="e">
        <f t="shared" si="4"/>
        <v>#DIV/0!</v>
      </c>
    </row>
    <row r="230" spans="1:6" ht="19.5" customHeight="1">
      <c r="A230" s="168" t="s">
        <v>132</v>
      </c>
      <c r="B230" s="169"/>
      <c r="C230" s="169"/>
      <c r="D230" s="169"/>
      <c r="E230" s="169"/>
      <c r="F230" s="183"/>
    </row>
    <row r="231" spans="1:6" s="9" customFormat="1" ht="18.75" customHeight="1">
      <c r="A231" s="26" t="s">
        <v>118</v>
      </c>
      <c r="B231" s="7">
        <v>231</v>
      </c>
      <c r="C231" s="42" t="s">
        <v>10</v>
      </c>
      <c r="D231" s="66">
        <v>8.9</v>
      </c>
      <c r="E231" s="70">
        <v>8.9</v>
      </c>
      <c r="F231" s="93">
        <f t="shared" si="4"/>
        <v>100</v>
      </c>
    </row>
    <row r="232" spans="1:6" s="21" customFormat="1" ht="18.75">
      <c r="A232" s="165" t="s">
        <v>120</v>
      </c>
      <c r="B232" s="166"/>
      <c r="C232" s="167"/>
      <c r="D232" s="61">
        <f>SUM(D230:D231)</f>
        <v>8.9</v>
      </c>
      <c r="E232" s="75">
        <f>SUM(E230:E231)</f>
        <v>8.9</v>
      </c>
      <c r="F232" s="94">
        <f t="shared" si="4"/>
        <v>100</v>
      </c>
    </row>
    <row r="233" spans="1:6" s="20" customFormat="1" ht="22.5" customHeight="1">
      <c r="A233" s="31"/>
      <c r="B233" s="23"/>
      <c r="C233" s="22" t="s">
        <v>37</v>
      </c>
      <c r="D233" s="90">
        <f>D74+D90+D102+D117+D163+D198+D232</f>
        <v>21031.300000000003</v>
      </c>
      <c r="E233" s="90">
        <f>E74+E90+E102+E117+E163+E198+E232</f>
        <v>20641.8</v>
      </c>
      <c r="F233" s="100">
        <f t="shared" si="4"/>
        <v>98.14799845943901</v>
      </c>
    </row>
    <row r="234" spans="1:6" s="9" customFormat="1" ht="17.25" customHeight="1">
      <c r="A234" s="32"/>
      <c r="B234" s="7">
        <v>211</v>
      </c>
      <c r="C234" s="42" t="s">
        <v>0</v>
      </c>
      <c r="D234" s="66">
        <f>D8+D13+D30+D77+D104+D179</f>
        <v>7848</v>
      </c>
      <c r="E234" s="66">
        <f>E8+E13+E30+E77+E104+E179</f>
        <v>7826.200000000001</v>
      </c>
      <c r="F234" s="93">
        <f t="shared" si="4"/>
        <v>99.72222222222223</v>
      </c>
    </row>
    <row r="235" spans="1:6" s="9" customFormat="1" ht="15.75">
      <c r="A235" s="32"/>
      <c r="B235" s="7">
        <v>212</v>
      </c>
      <c r="C235" s="42" t="s">
        <v>1</v>
      </c>
      <c r="D235" s="66">
        <f>D31+D78+D180</f>
        <v>16.2</v>
      </c>
      <c r="E235" s="66">
        <f>E31+E78+E180</f>
        <v>16.2</v>
      </c>
      <c r="F235" s="93">
        <f t="shared" si="4"/>
        <v>100</v>
      </c>
    </row>
    <row r="236" spans="1:6" s="9" customFormat="1" ht="15.75">
      <c r="A236" s="32"/>
      <c r="B236" s="7">
        <v>213</v>
      </c>
      <c r="C236" s="42" t="s">
        <v>2</v>
      </c>
      <c r="D236" s="66">
        <v>2297.2</v>
      </c>
      <c r="E236" s="66">
        <f>E9+E15+E32+E79+E105+E181</f>
        <v>2295.9</v>
      </c>
      <c r="F236" s="93">
        <f t="shared" si="4"/>
        <v>99.94340936792618</v>
      </c>
    </row>
    <row r="237" spans="1:6" s="9" customFormat="1" ht="15.75">
      <c r="A237" s="32"/>
      <c r="B237" s="7">
        <v>221</v>
      </c>
      <c r="C237" s="42" t="s">
        <v>4</v>
      </c>
      <c r="D237" s="66">
        <f>D34+D81+D183</f>
        <v>74.69999999999999</v>
      </c>
      <c r="E237" s="66">
        <f>E34+E81+E183</f>
        <v>74.69999999999999</v>
      </c>
      <c r="F237" s="93">
        <f t="shared" si="4"/>
        <v>100</v>
      </c>
    </row>
    <row r="238" spans="1:6" s="9" customFormat="1" ht="15.75" hidden="1">
      <c r="A238" s="32"/>
      <c r="B238" s="7">
        <v>222</v>
      </c>
      <c r="C238" s="42" t="s">
        <v>5</v>
      </c>
      <c r="D238" s="66">
        <f>D35+D184</f>
        <v>0</v>
      </c>
      <c r="E238" s="66">
        <f>E35+E184</f>
        <v>0</v>
      </c>
      <c r="F238" s="93" t="e">
        <f t="shared" si="4"/>
        <v>#DIV/0!</v>
      </c>
    </row>
    <row r="239" spans="1:6" s="9" customFormat="1" ht="15.75">
      <c r="A239" s="32"/>
      <c r="B239" s="7">
        <v>223</v>
      </c>
      <c r="C239" s="42" t="s">
        <v>6</v>
      </c>
      <c r="D239" s="66">
        <f>D36+D140+D185</f>
        <v>3079</v>
      </c>
      <c r="E239" s="66">
        <f>E36+E140+E185</f>
        <v>3079</v>
      </c>
      <c r="F239" s="93">
        <f t="shared" si="4"/>
        <v>100</v>
      </c>
    </row>
    <row r="240" spans="1:6" s="9" customFormat="1" ht="15.75" hidden="1">
      <c r="A240" s="32"/>
      <c r="B240" s="7">
        <v>224</v>
      </c>
      <c r="C240" s="42" t="s">
        <v>7</v>
      </c>
      <c r="D240" s="66" t="e">
        <f>SUM(D38,D214,D57,D19,D186,D84)</f>
        <v>#REF!</v>
      </c>
      <c r="E240" s="70">
        <f>SUM(E38,E214,E57,E19,E186,E84)</f>
        <v>0</v>
      </c>
      <c r="F240" s="93" t="e">
        <f t="shared" si="4"/>
        <v>#REF!</v>
      </c>
    </row>
    <row r="241" spans="1:6" s="9" customFormat="1" ht="15.75">
      <c r="A241" s="32"/>
      <c r="B241" s="7">
        <v>225</v>
      </c>
      <c r="C241" s="42" t="s">
        <v>8</v>
      </c>
      <c r="D241" s="66">
        <f>D39+D108+D126+D187</f>
        <v>4999.8</v>
      </c>
      <c r="E241" s="66">
        <f>E39+E108+E126+E187</f>
        <v>4645.5</v>
      </c>
      <c r="F241" s="93">
        <f t="shared" si="4"/>
        <v>92.91371654866194</v>
      </c>
    </row>
    <row r="242" spans="1:6" s="9" customFormat="1" ht="15.75">
      <c r="A242" s="32"/>
      <c r="B242" s="7">
        <v>226</v>
      </c>
      <c r="C242" s="42" t="s">
        <v>9</v>
      </c>
      <c r="D242" s="66">
        <f>D40+D188</f>
        <v>44.6</v>
      </c>
      <c r="E242" s="66">
        <f>E40+E188</f>
        <v>44.6</v>
      </c>
      <c r="F242" s="93">
        <f t="shared" si="4"/>
        <v>100</v>
      </c>
    </row>
    <row r="243" spans="1:6" s="9" customFormat="1" ht="15.75">
      <c r="A243" s="32"/>
      <c r="B243" s="7">
        <v>231</v>
      </c>
      <c r="C243" s="42" t="s">
        <v>10</v>
      </c>
      <c r="D243" s="66">
        <f>D231</f>
        <v>8.9</v>
      </c>
      <c r="E243" s="66">
        <f>E231</f>
        <v>8.9</v>
      </c>
      <c r="F243" s="93">
        <f t="shared" si="4"/>
        <v>100</v>
      </c>
    </row>
    <row r="244" spans="1:6" s="9" customFormat="1" ht="15.75" customHeight="1" hidden="1">
      <c r="A244" s="32"/>
      <c r="B244" s="7">
        <v>241</v>
      </c>
      <c r="C244" s="42" t="s">
        <v>69</v>
      </c>
      <c r="D244" s="66">
        <v>0</v>
      </c>
      <c r="E244" s="70">
        <v>0</v>
      </c>
      <c r="F244" s="93">
        <v>0</v>
      </c>
    </row>
    <row r="245" spans="1:6" s="9" customFormat="1" ht="19.5" customHeight="1">
      <c r="A245" s="32"/>
      <c r="B245" s="7">
        <v>251</v>
      </c>
      <c r="C245" s="42" t="s">
        <v>38</v>
      </c>
      <c r="D245" s="70">
        <f>D61+D41</f>
        <v>785.3000000000001</v>
      </c>
      <c r="E245" s="70">
        <f>E61+E41</f>
        <v>785.3000000000001</v>
      </c>
      <c r="F245" s="93">
        <f t="shared" si="4"/>
        <v>100</v>
      </c>
    </row>
    <row r="246" spans="1:6" s="9" customFormat="1" ht="18" customHeight="1" hidden="1">
      <c r="A246" s="32"/>
      <c r="B246" s="7">
        <v>263</v>
      </c>
      <c r="C246" s="42" t="s">
        <v>100</v>
      </c>
      <c r="D246" s="66" t="e">
        <f>SUM(D200)</f>
        <v>#REF!</v>
      </c>
      <c r="E246" s="66">
        <f>SUM(E200)</f>
        <v>0</v>
      </c>
      <c r="F246" s="93" t="e">
        <f t="shared" si="4"/>
        <v>#REF!</v>
      </c>
    </row>
    <row r="247" spans="1:6" s="9" customFormat="1" ht="15.75">
      <c r="A247" s="32"/>
      <c r="B247" s="7">
        <v>290</v>
      </c>
      <c r="C247" s="42" t="s">
        <v>11</v>
      </c>
      <c r="D247" s="66">
        <f>D44+D70+D72+D189</f>
        <v>120.9</v>
      </c>
      <c r="E247" s="66">
        <f>E44+E70+E72+E189</f>
        <v>110.9</v>
      </c>
      <c r="F247" s="93">
        <f t="shared" si="4"/>
        <v>91.72870140612076</v>
      </c>
    </row>
    <row r="248" spans="1:6" s="9" customFormat="1" ht="15.75">
      <c r="A248" s="32"/>
      <c r="B248" s="7">
        <v>310</v>
      </c>
      <c r="C248" s="42" t="s">
        <v>13</v>
      </c>
      <c r="D248" s="70">
        <f>D26+D46+D92+D100+D137+D144+D174+D191+D219+D109</f>
        <v>1483.9</v>
      </c>
      <c r="E248" s="70">
        <f>E26+E46+E92+E100+E137+E144+E174+E191+E219+E109</f>
        <v>1483.9</v>
      </c>
      <c r="F248" s="93">
        <f t="shared" si="4"/>
        <v>100</v>
      </c>
    </row>
    <row r="249" spans="1:6" s="9" customFormat="1" ht="18.75" customHeight="1">
      <c r="A249" s="32"/>
      <c r="B249" s="7">
        <v>340</v>
      </c>
      <c r="C249" s="42" t="s">
        <v>14</v>
      </c>
      <c r="D249" s="66">
        <f>D27+D47+D73+D89+D93+D101+D106+D138+D145+D175+D192+D202+D220</f>
        <v>272.9</v>
      </c>
      <c r="E249" s="66">
        <f>E27+E47+E73+E89+E93+E101+E106+E138+E145+E175+E192+E202+E220</f>
        <v>270.7</v>
      </c>
      <c r="F249" s="93">
        <f t="shared" si="4"/>
        <v>99.19384389886406</v>
      </c>
    </row>
    <row r="250" spans="1:6" s="20" customFormat="1" ht="19.5" customHeight="1" thickBot="1">
      <c r="A250" s="33"/>
      <c r="B250" s="34"/>
      <c r="C250" s="35" t="s">
        <v>40</v>
      </c>
      <c r="D250" s="91">
        <f>D234+D235+D236+D237+D238+D239+D241+D242+D243+D244+D245+D247+D248+D249-0.1</f>
        <v>21031.300000000007</v>
      </c>
      <c r="E250" s="91">
        <f>E234+E235+E236+E237+E238+E239+E241+E242+E243+E244+E245+E247+E248+E249</f>
        <v>20641.800000000003</v>
      </c>
      <c r="F250" s="101">
        <f t="shared" si="4"/>
        <v>98.14799845943901</v>
      </c>
    </row>
    <row r="251" ht="12.75">
      <c r="D251" s="51"/>
    </row>
    <row r="252" ht="12.75">
      <c r="D252" s="51"/>
    </row>
    <row r="253" ht="12.75">
      <c r="D253" s="51"/>
    </row>
    <row r="254" spans="3:6" ht="12.75" hidden="1">
      <c r="C254" s="1" t="s">
        <v>93</v>
      </c>
      <c r="D254" s="51">
        <v>1989</v>
      </c>
      <c r="F254" s="1">
        <v>3201</v>
      </c>
    </row>
    <row r="255" spans="4:6" ht="12.75" hidden="1">
      <c r="D255" s="52">
        <f>SUM(D254-D250)</f>
        <v>-19042.300000000007</v>
      </c>
      <c r="E255" s="45"/>
      <c r="F255" s="45">
        <f>SUM(F254-F250)</f>
        <v>3102.852001540561</v>
      </c>
    </row>
    <row r="256" spans="3:4" ht="12.75" hidden="1">
      <c r="C256" s="1" t="s">
        <v>94</v>
      </c>
      <c r="D256" s="51"/>
    </row>
    <row r="257" ht="12.75">
      <c r="D257" s="51"/>
    </row>
    <row r="258" ht="12.75">
      <c r="D258" s="51"/>
    </row>
    <row r="259" ht="12.75">
      <c r="D259" s="51"/>
    </row>
    <row r="260" ht="12.75">
      <c r="D260" s="51"/>
    </row>
    <row r="261" ht="12.75">
      <c r="D261" s="51"/>
    </row>
    <row r="262" ht="12.75">
      <c r="D262" s="51"/>
    </row>
    <row r="263" ht="12.75">
      <c r="D263" s="51"/>
    </row>
    <row r="264" ht="12.75">
      <c r="D264" s="51"/>
    </row>
    <row r="265" ht="12.75">
      <c r="D265" s="51"/>
    </row>
    <row r="266" ht="12.75">
      <c r="D266" s="51"/>
    </row>
    <row r="267" ht="12.75">
      <c r="D267" s="51"/>
    </row>
    <row r="268" ht="12.75">
      <c r="D268" s="51"/>
    </row>
    <row r="269" ht="12.75">
      <c r="D269" s="51"/>
    </row>
    <row r="270" ht="12.75">
      <c r="D270" s="51"/>
    </row>
    <row r="271" ht="12.75">
      <c r="D271" s="51"/>
    </row>
    <row r="272" ht="12.75">
      <c r="D272" s="51"/>
    </row>
    <row r="273" ht="12.75">
      <c r="D273" s="51"/>
    </row>
    <row r="274" ht="12.75">
      <c r="D274" s="51"/>
    </row>
    <row r="275" ht="12.75">
      <c r="D275" s="51"/>
    </row>
    <row r="276" ht="12.75">
      <c r="D276" s="51"/>
    </row>
    <row r="277" ht="12.75">
      <c r="D277" s="51"/>
    </row>
    <row r="278" ht="12.75">
      <c r="D278" s="51"/>
    </row>
    <row r="279" ht="12.75">
      <c r="D279" s="51"/>
    </row>
    <row r="280" ht="12.75">
      <c r="D280" s="51"/>
    </row>
    <row r="281" ht="12.75">
      <c r="D281" s="51"/>
    </row>
    <row r="282" ht="12.75">
      <c r="D282" s="51"/>
    </row>
    <row r="283" ht="12.75">
      <c r="D283" s="51"/>
    </row>
    <row r="284" ht="12.75">
      <c r="D284" s="51"/>
    </row>
    <row r="285" ht="12.75">
      <c r="D285" s="51"/>
    </row>
    <row r="286" ht="12.75">
      <c r="D286" s="51"/>
    </row>
    <row r="287" ht="12.75">
      <c r="D287" s="51"/>
    </row>
    <row r="288" ht="12.75">
      <c r="D288" s="51"/>
    </row>
    <row r="289" ht="12.75">
      <c r="D289" s="51"/>
    </row>
    <row r="290" ht="12.75">
      <c r="D290" s="51"/>
    </row>
    <row r="291" ht="12.75">
      <c r="D291" s="51"/>
    </row>
    <row r="292" ht="12.75">
      <c r="D292" s="51"/>
    </row>
    <row r="293" ht="12.75">
      <c r="D293" s="51"/>
    </row>
    <row r="294" ht="12.75">
      <c r="D294" s="51"/>
    </row>
    <row r="295" ht="12.75">
      <c r="D295" s="51"/>
    </row>
    <row r="296" ht="12.75">
      <c r="D296" s="51"/>
    </row>
    <row r="297" ht="12.75">
      <c r="D297" s="51"/>
    </row>
    <row r="298" ht="12.75">
      <c r="D298" s="51"/>
    </row>
    <row r="299" ht="12.75">
      <c r="D299" s="51"/>
    </row>
    <row r="300" ht="12.75">
      <c r="D300" s="51"/>
    </row>
    <row r="301" ht="12.75">
      <c r="D301" s="51"/>
    </row>
    <row r="302" ht="12.75">
      <c r="D302" s="51"/>
    </row>
    <row r="303" ht="12.75">
      <c r="D303" s="51"/>
    </row>
    <row r="304" ht="12.75">
      <c r="D304" s="51"/>
    </row>
    <row r="305" ht="12.75">
      <c r="D305" s="51"/>
    </row>
    <row r="306" ht="12.75">
      <c r="D306" s="51"/>
    </row>
    <row r="307" ht="12.75">
      <c r="D307" s="51"/>
    </row>
    <row r="308" ht="12.75">
      <c r="D308" s="51"/>
    </row>
    <row r="309" ht="12.75">
      <c r="D309" s="51"/>
    </row>
    <row r="310" ht="12.75">
      <c r="D310" s="51"/>
    </row>
    <row r="311" ht="12.75">
      <c r="D311" s="51"/>
    </row>
    <row r="312" ht="12.75">
      <c r="D312" s="51"/>
    </row>
    <row r="313" ht="12.75">
      <c r="D313" s="51"/>
    </row>
    <row r="314" ht="12.75">
      <c r="D314" s="51"/>
    </row>
    <row r="315" ht="12.75">
      <c r="D315" s="51"/>
    </row>
    <row r="316" ht="12.75">
      <c r="D316" s="51"/>
    </row>
    <row r="317" ht="12.75">
      <c r="D317" s="51"/>
    </row>
    <row r="318" ht="12.75">
      <c r="D318" s="51"/>
    </row>
    <row r="319" ht="12.75">
      <c r="D319" s="51"/>
    </row>
    <row r="320" ht="12.75">
      <c r="D320" s="51"/>
    </row>
    <row r="321" ht="12.75">
      <c r="D321" s="51"/>
    </row>
    <row r="322" ht="12.75">
      <c r="D322" s="51"/>
    </row>
    <row r="323" ht="12.75">
      <c r="D323" s="51"/>
    </row>
    <row r="324" ht="12.75">
      <c r="D324" s="51"/>
    </row>
    <row r="325" ht="12.75">
      <c r="D325" s="51"/>
    </row>
    <row r="326" ht="12.75">
      <c r="D326" s="51"/>
    </row>
    <row r="327" ht="12.75">
      <c r="D327" s="51"/>
    </row>
    <row r="328" ht="12.75">
      <c r="D328" s="51"/>
    </row>
    <row r="329" ht="12.75">
      <c r="D329" s="51"/>
    </row>
    <row r="330" ht="12.75">
      <c r="D330" s="51"/>
    </row>
  </sheetData>
  <sheetProtection/>
  <mergeCells count="27">
    <mergeCell ref="A197:C197"/>
    <mergeCell ref="A198:C198"/>
    <mergeCell ref="A168:C168"/>
    <mergeCell ref="A90:C90"/>
    <mergeCell ref="A163:C163"/>
    <mergeCell ref="A103:C103"/>
    <mergeCell ref="A91:C91"/>
    <mergeCell ref="A232:C232"/>
    <mergeCell ref="A176:C176"/>
    <mergeCell ref="A205:C205"/>
    <mergeCell ref="A177:D177"/>
    <mergeCell ref="A229:C229"/>
    <mergeCell ref="A221:C221"/>
    <mergeCell ref="A204:C204"/>
    <mergeCell ref="A199:C199"/>
    <mergeCell ref="A222:C222"/>
    <mergeCell ref="A230:F230"/>
    <mergeCell ref="D1:F1"/>
    <mergeCell ref="A117:C117"/>
    <mergeCell ref="A102:C102"/>
    <mergeCell ref="A193:C193"/>
    <mergeCell ref="A164:C164"/>
    <mergeCell ref="A169:C169"/>
    <mergeCell ref="A4:F4"/>
    <mergeCell ref="A97:B97"/>
    <mergeCell ref="A7:C7"/>
    <mergeCell ref="A74:C74"/>
  </mergeCells>
  <printOptions/>
  <pageMargins left="0.984251968503937" right="0.3937007874015748" top="0.3937007874015748" bottom="0.3937007874015748" header="0.1968503937007874" footer="0.1968503937007874"/>
  <pageSetup fitToHeight="2" fitToWidth="1" horizontalDpi="600" verticalDpi="600" orientation="portrait" paperSize="9" scale="73" r:id="rId1"/>
  <rowBreaks count="1" manualBreakCount="1">
    <brk id="9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0"/>
  <sheetViews>
    <sheetView view="pageBreakPreview" zoomScaleSheetLayoutView="100" zoomScalePageLayoutView="0" workbookViewId="0" topLeftCell="A236">
      <selection activeCell="C249" sqref="C249"/>
    </sheetView>
  </sheetViews>
  <sheetFormatPr defaultColWidth="9.00390625" defaultRowHeight="12.75"/>
  <cols>
    <col min="1" max="1" width="8.125" style="1" customWidth="1"/>
    <col min="2" max="2" width="7.25390625" style="2" customWidth="1"/>
    <col min="3" max="3" width="64.75390625" style="1" customWidth="1"/>
    <col min="4" max="4" width="14.875" style="1" customWidth="1"/>
    <col min="5" max="5" width="14.625" style="1" customWidth="1"/>
    <col min="6" max="6" width="12.25390625" style="1" customWidth="1"/>
    <col min="7" max="16384" width="9.125" style="1" customWidth="1"/>
  </cols>
  <sheetData>
    <row r="1" spans="3:6" ht="17.25" customHeight="1">
      <c r="C1" s="102"/>
      <c r="D1" s="198"/>
      <c r="E1" s="198"/>
      <c r="F1" s="198"/>
    </row>
    <row r="2" ht="12.75" customHeight="1"/>
    <row r="3" ht="3" customHeight="1"/>
    <row r="4" spans="1:6" ht="64.5" customHeight="1">
      <c r="A4" s="171" t="s">
        <v>133</v>
      </c>
      <c r="B4" s="171"/>
      <c r="C4" s="171"/>
      <c r="D4" s="171"/>
      <c r="E4" s="171"/>
      <c r="F4" s="171"/>
    </row>
    <row r="5" spans="1:6" ht="6" customHeight="1">
      <c r="A5" s="53"/>
      <c r="B5" s="53"/>
      <c r="C5" s="53"/>
      <c r="D5" s="53"/>
      <c r="E5" s="53"/>
      <c r="F5" s="53"/>
    </row>
    <row r="6" spans="4:6" ht="12" customHeight="1" thickBot="1">
      <c r="D6" s="46"/>
      <c r="E6" s="46"/>
      <c r="F6" s="46" t="s">
        <v>117</v>
      </c>
    </row>
    <row r="7" spans="1:6" ht="45" customHeight="1">
      <c r="A7" s="174" t="s">
        <v>56</v>
      </c>
      <c r="B7" s="175"/>
      <c r="C7" s="176"/>
      <c r="D7" s="48" t="s">
        <v>130</v>
      </c>
      <c r="E7" s="50" t="s">
        <v>131</v>
      </c>
      <c r="F7" s="57" t="s">
        <v>115</v>
      </c>
    </row>
    <row r="8" spans="1:6" s="9" customFormat="1" ht="15.75">
      <c r="A8" s="104" t="s">
        <v>15</v>
      </c>
      <c r="B8" s="105">
        <v>211</v>
      </c>
      <c r="C8" s="106" t="s">
        <v>0</v>
      </c>
      <c r="D8" s="107">
        <v>889.3</v>
      </c>
      <c r="E8" s="108">
        <v>889.3</v>
      </c>
      <c r="F8" s="109">
        <f>SUM(E8/D8*100)</f>
        <v>100</v>
      </c>
    </row>
    <row r="9" spans="1:6" s="9" customFormat="1" ht="15.75">
      <c r="A9" s="104" t="s">
        <v>15</v>
      </c>
      <c r="B9" s="105">
        <v>213</v>
      </c>
      <c r="C9" s="106" t="s">
        <v>2</v>
      </c>
      <c r="D9" s="107">
        <v>242.6</v>
      </c>
      <c r="E9" s="108">
        <v>242.6</v>
      </c>
      <c r="F9" s="109">
        <f>SUM(E9/D9*100)</f>
        <v>100</v>
      </c>
    </row>
    <row r="10" spans="1:6" s="9" customFormat="1" ht="15.75" hidden="1">
      <c r="A10" s="104" t="s">
        <v>15</v>
      </c>
      <c r="B10" s="105">
        <v>290</v>
      </c>
      <c r="C10" s="106" t="s">
        <v>11</v>
      </c>
      <c r="D10" s="107">
        <v>0</v>
      </c>
      <c r="E10" s="108">
        <v>0</v>
      </c>
      <c r="F10" s="109">
        <v>0</v>
      </c>
    </row>
    <row r="11" spans="1:6" s="9" customFormat="1" ht="15.75">
      <c r="A11" s="110"/>
      <c r="B11" s="111"/>
      <c r="C11" s="112" t="s">
        <v>16</v>
      </c>
      <c r="D11" s="113">
        <f>SUM(D8:D10)</f>
        <v>1131.8999999999999</v>
      </c>
      <c r="E11" s="114">
        <f>SUM(E8:E10)</f>
        <v>1131.8999999999999</v>
      </c>
      <c r="F11" s="115">
        <f>SUM(E11/D11*100)</f>
        <v>100</v>
      </c>
    </row>
    <row r="12" spans="1:6" s="6" customFormat="1" ht="15.75">
      <c r="A12" s="116" t="s">
        <v>17</v>
      </c>
      <c r="B12" s="117">
        <v>210</v>
      </c>
      <c r="C12" s="118" t="s">
        <v>27</v>
      </c>
      <c r="D12" s="119">
        <f>D13+D15</f>
        <v>618.9</v>
      </c>
      <c r="E12" s="120">
        <f>SUM(E13:E15)</f>
        <v>618.9</v>
      </c>
      <c r="F12" s="121">
        <f>SUM(E12/D12*100)</f>
        <v>100</v>
      </c>
    </row>
    <row r="13" spans="1:6" s="9" customFormat="1" ht="15.75">
      <c r="A13" s="104" t="s">
        <v>17</v>
      </c>
      <c r="B13" s="105">
        <v>211</v>
      </c>
      <c r="C13" s="106" t="s">
        <v>0</v>
      </c>
      <c r="D13" s="107">
        <v>478.8</v>
      </c>
      <c r="E13" s="108">
        <v>478.8</v>
      </c>
      <c r="F13" s="109">
        <f>SUM(E13/D13*100)</f>
        <v>100</v>
      </c>
    </row>
    <row r="14" spans="1:6" s="9" customFormat="1" ht="15.75" hidden="1">
      <c r="A14" s="104" t="s">
        <v>17</v>
      </c>
      <c r="B14" s="105">
        <v>212</v>
      </c>
      <c r="C14" s="106" t="s">
        <v>1</v>
      </c>
      <c r="D14" s="107" t="e">
        <f>SUM(#REF!+#REF!)</f>
        <v>#REF!</v>
      </c>
      <c r="E14" s="108">
        <v>0</v>
      </c>
      <c r="F14" s="109">
        <v>0</v>
      </c>
    </row>
    <row r="15" spans="1:6" s="9" customFormat="1" ht="15.75">
      <c r="A15" s="104" t="s">
        <v>17</v>
      </c>
      <c r="B15" s="105">
        <v>213</v>
      </c>
      <c r="C15" s="106" t="s">
        <v>2</v>
      </c>
      <c r="D15" s="107">
        <v>140.1</v>
      </c>
      <c r="E15" s="108">
        <v>140.1</v>
      </c>
      <c r="F15" s="109">
        <f aca="true" t="shared" si="0" ref="F15:F24">SUM(E15/D15*100)</f>
        <v>100</v>
      </c>
    </row>
    <row r="16" spans="1:6" s="9" customFormat="1" ht="15.75" hidden="1">
      <c r="A16" s="104" t="s">
        <v>17</v>
      </c>
      <c r="B16" s="105">
        <v>221</v>
      </c>
      <c r="C16" s="106" t="s">
        <v>4</v>
      </c>
      <c r="D16" s="107" t="e">
        <f>SUM(#REF!+#REF!)</f>
        <v>#REF!</v>
      </c>
      <c r="E16" s="108"/>
      <c r="F16" s="109" t="e">
        <f t="shared" si="0"/>
        <v>#REF!</v>
      </c>
    </row>
    <row r="17" spans="1:6" s="9" customFormat="1" ht="15.75" hidden="1">
      <c r="A17" s="104" t="s">
        <v>17</v>
      </c>
      <c r="B17" s="105">
        <v>222</v>
      </c>
      <c r="C17" s="106" t="s">
        <v>5</v>
      </c>
      <c r="D17" s="107" t="e">
        <f>SUM(#REF!+#REF!)</f>
        <v>#REF!</v>
      </c>
      <c r="E17" s="108">
        <v>0</v>
      </c>
      <c r="F17" s="109" t="e">
        <f t="shared" si="0"/>
        <v>#REF!</v>
      </c>
    </row>
    <row r="18" spans="1:6" s="9" customFormat="1" ht="15.75" hidden="1">
      <c r="A18" s="104" t="s">
        <v>17</v>
      </c>
      <c r="B18" s="105">
        <v>223</v>
      </c>
      <c r="C18" s="106" t="s">
        <v>6</v>
      </c>
      <c r="D18" s="107" t="e">
        <f>SUM(#REF!+#REF!)</f>
        <v>#REF!</v>
      </c>
      <c r="E18" s="108"/>
      <c r="F18" s="109" t="e">
        <f t="shared" si="0"/>
        <v>#REF!</v>
      </c>
    </row>
    <row r="19" spans="1:6" s="9" customFormat="1" ht="15.75" hidden="1">
      <c r="A19" s="104" t="s">
        <v>17</v>
      </c>
      <c r="B19" s="105">
        <v>224</v>
      </c>
      <c r="C19" s="106" t="s">
        <v>7</v>
      </c>
      <c r="D19" s="107" t="e">
        <f>SUM(#REF!+#REF!)</f>
        <v>#REF!</v>
      </c>
      <c r="E19" s="108"/>
      <c r="F19" s="109" t="e">
        <f t="shared" si="0"/>
        <v>#REF!</v>
      </c>
    </row>
    <row r="20" spans="1:6" s="9" customFormat="1" ht="15.75" hidden="1">
      <c r="A20" s="104" t="s">
        <v>17</v>
      </c>
      <c r="B20" s="105">
        <v>225</v>
      </c>
      <c r="C20" s="106" t="s">
        <v>8</v>
      </c>
      <c r="D20" s="107" t="e">
        <f>SUM(#REF!+#REF!)</f>
        <v>#REF!</v>
      </c>
      <c r="E20" s="108"/>
      <c r="F20" s="109" t="e">
        <f t="shared" si="0"/>
        <v>#REF!</v>
      </c>
    </row>
    <row r="21" spans="1:6" s="9" customFormat="1" ht="15.75" hidden="1">
      <c r="A21" s="104" t="s">
        <v>17</v>
      </c>
      <c r="B21" s="105">
        <v>226</v>
      </c>
      <c r="C21" s="106" t="s">
        <v>9</v>
      </c>
      <c r="D21" s="107" t="e">
        <f>SUM(#REF!+#REF!)</f>
        <v>#REF!</v>
      </c>
      <c r="E21" s="108"/>
      <c r="F21" s="109" t="e">
        <f t="shared" si="0"/>
        <v>#REF!</v>
      </c>
    </row>
    <row r="22" spans="1:6" s="6" customFormat="1" ht="15.75" hidden="1">
      <c r="A22" s="116" t="s">
        <v>17</v>
      </c>
      <c r="B22" s="117">
        <v>262</v>
      </c>
      <c r="C22" s="118" t="s">
        <v>32</v>
      </c>
      <c r="D22" s="107" t="e">
        <f>SUM(#REF!+#REF!)</f>
        <v>#REF!</v>
      </c>
      <c r="E22" s="120"/>
      <c r="F22" s="109" t="e">
        <f t="shared" si="0"/>
        <v>#REF!</v>
      </c>
    </row>
    <row r="23" spans="1:6" s="6" customFormat="1" ht="28.5" hidden="1">
      <c r="A23" s="116" t="s">
        <v>17</v>
      </c>
      <c r="B23" s="117">
        <v>263</v>
      </c>
      <c r="C23" s="118" t="s">
        <v>41</v>
      </c>
      <c r="D23" s="107" t="e">
        <f>SUM(#REF!+#REF!)</f>
        <v>#REF!</v>
      </c>
      <c r="E23" s="120"/>
      <c r="F23" s="109" t="e">
        <f t="shared" si="0"/>
        <v>#REF!</v>
      </c>
    </row>
    <row r="24" spans="1:6" s="9" customFormat="1" ht="16.5" customHeight="1" hidden="1">
      <c r="A24" s="116" t="s">
        <v>17</v>
      </c>
      <c r="B24" s="117">
        <v>290</v>
      </c>
      <c r="C24" s="118" t="s">
        <v>11</v>
      </c>
      <c r="D24" s="107">
        <v>0</v>
      </c>
      <c r="E24" s="108">
        <v>0</v>
      </c>
      <c r="F24" s="109" t="e">
        <f t="shared" si="0"/>
        <v>#DIV/0!</v>
      </c>
    </row>
    <row r="25" spans="1:6" s="6" customFormat="1" ht="15.75" hidden="1">
      <c r="A25" s="116" t="s">
        <v>17</v>
      </c>
      <c r="B25" s="117">
        <v>300</v>
      </c>
      <c r="C25" s="118" t="s">
        <v>12</v>
      </c>
      <c r="D25" s="119">
        <f>D26+D27</f>
        <v>0</v>
      </c>
      <c r="E25" s="119">
        <f>E26+E27</f>
        <v>0</v>
      </c>
      <c r="F25" s="121">
        <f>D25*100</f>
        <v>0</v>
      </c>
    </row>
    <row r="26" spans="1:6" s="9" customFormat="1" ht="15.75" hidden="1">
      <c r="A26" s="104" t="s">
        <v>17</v>
      </c>
      <c r="B26" s="105">
        <v>310</v>
      </c>
      <c r="C26" s="106" t="s">
        <v>13</v>
      </c>
      <c r="D26" s="107">
        <v>0</v>
      </c>
      <c r="E26" s="108">
        <v>0</v>
      </c>
      <c r="F26" s="109">
        <f>D26*100</f>
        <v>0</v>
      </c>
    </row>
    <row r="27" spans="1:6" s="9" customFormat="1" ht="15.75" hidden="1">
      <c r="A27" s="104" t="s">
        <v>17</v>
      </c>
      <c r="B27" s="105">
        <v>340</v>
      </c>
      <c r="C27" s="106" t="s">
        <v>14</v>
      </c>
      <c r="D27" s="107">
        <v>0</v>
      </c>
      <c r="E27" s="108">
        <v>0</v>
      </c>
      <c r="F27" s="109">
        <f>D27*100</f>
        <v>0</v>
      </c>
    </row>
    <row r="28" spans="1:6" s="9" customFormat="1" ht="15.75">
      <c r="A28" s="110"/>
      <c r="B28" s="111"/>
      <c r="C28" s="112" t="s">
        <v>16</v>
      </c>
      <c r="D28" s="122">
        <f>D12</f>
        <v>618.9</v>
      </c>
      <c r="E28" s="114">
        <f>SUM(E13:E27)</f>
        <v>618.9</v>
      </c>
      <c r="F28" s="115">
        <f aca="true" t="shared" si="1" ref="F28:F33">SUM(E28/D28*100)</f>
        <v>100</v>
      </c>
    </row>
    <row r="29" spans="1:6" s="6" customFormat="1" ht="22.5" customHeight="1">
      <c r="A29" s="116" t="s">
        <v>18</v>
      </c>
      <c r="B29" s="117">
        <v>210</v>
      </c>
      <c r="C29" s="118" t="s">
        <v>27</v>
      </c>
      <c r="D29" s="119">
        <f>D30+D31+D32</f>
        <v>4390.1</v>
      </c>
      <c r="E29" s="120">
        <f>E30+E31+E32</f>
        <v>4390.1</v>
      </c>
      <c r="F29" s="121">
        <f t="shared" si="1"/>
        <v>100</v>
      </c>
    </row>
    <row r="30" spans="1:6" s="9" customFormat="1" ht="15.75">
      <c r="A30" s="104" t="s">
        <v>18</v>
      </c>
      <c r="B30" s="105">
        <v>211</v>
      </c>
      <c r="C30" s="106" t="s">
        <v>0</v>
      </c>
      <c r="D30" s="107">
        <v>3417.1</v>
      </c>
      <c r="E30" s="108">
        <v>3417.1</v>
      </c>
      <c r="F30" s="109">
        <f t="shared" si="1"/>
        <v>100</v>
      </c>
    </row>
    <row r="31" spans="1:6" s="9" customFormat="1" ht="15.75" hidden="1">
      <c r="A31" s="104" t="s">
        <v>18</v>
      </c>
      <c r="B31" s="105">
        <v>212</v>
      </c>
      <c r="C31" s="106" t="s">
        <v>1</v>
      </c>
      <c r="D31" s="107">
        <v>0</v>
      </c>
      <c r="E31" s="108">
        <v>0</v>
      </c>
      <c r="F31" s="109" t="e">
        <f t="shared" si="1"/>
        <v>#DIV/0!</v>
      </c>
    </row>
    <row r="32" spans="1:6" s="9" customFormat="1" ht="15.75">
      <c r="A32" s="104" t="s">
        <v>18</v>
      </c>
      <c r="B32" s="105">
        <v>213</v>
      </c>
      <c r="C32" s="106" t="s">
        <v>2</v>
      </c>
      <c r="D32" s="107">
        <v>973</v>
      </c>
      <c r="E32" s="108">
        <v>973</v>
      </c>
      <c r="F32" s="109">
        <f t="shared" si="1"/>
        <v>100</v>
      </c>
    </row>
    <row r="33" spans="1:6" s="6" customFormat="1" ht="15.75">
      <c r="A33" s="116" t="s">
        <v>18</v>
      </c>
      <c r="B33" s="117">
        <v>220</v>
      </c>
      <c r="C33" s="118" t="s">
        <v>3</v>
      </c>
      <c r="D33" s="119">
        <f>D34+D35+D36+D39+D40</f>
        <v>957.4000000000001</v>
      </c>
      <c r="E33" s="120">
        <f>SUM(E34:E41)</f>
        <v>1065.5</v>
      </c>
      <c r="F33" s="121">
        <f t="shared" si="1"/>
        <v>111.29099644871525</v>
      </c>
    </row>
    <row r="34" spans="1:6" s="9" customFormat="1" ht="15.75">
      <c r="A34" s="104" t="s">
        <v>18</v>
      </c>
      <c r="B34" s="105">
        <v>221</v>
      </c>
      <c r="C34" s="106" t="s">
        <v>4</v>
      </c>
      <c r="D34" s="107">
        <v>41.4</v>
      </c>
      <c r="E34" s="108">
        <v>41.4</v>
      </c>
      <c r="F34" s="109">
        <f>E34/D34*100</f>
        <v>100</v>
      </c>
    </row>
    <row r="35" spans="1:6" s="9" customFormat="1" ht="15.75" hidden="1">
      <c r="A35" s="104" t="s">
        <v>18</v>
      </c>
      <c r="B35" s="105">
        <v>222</v>
      </c>
      <c r="C35" s="106" t="s">
        <v>5</v>
      </c>
      <c r="D35" s="107">
        <v>0</v>
      </c>
      <c r="E35" s="108">
        <v>0</v>
      </c>
      <c r="F35" s="109" t="e">
        <f>E35/D35*100</f>
        <v>#DIV/0!</v>
      </c>
    </row>
    <row r="36" spans="1:6" s="9" customFormat="1" ht="15.75">
      <c r="A36" s="104" t="s">
        <v>18</v>
      </c>
      <c r="B36" s="105">
        <v>223</v>
      </c>
      <c r="C36" s="106" t="s">
        <v>6</v>
      </c>
      <c r="D36" s="107">
        <v>845.7</v>
      </c>
      <c r="E36" s="108">
        <v>845.7</v>
      </c>
      <c r="F36" s="109">
        <f>E36/D36*100</f>
        <v>100</v>
      </c>
    </row>
    <row r="37" spans="1:6" s="9" customFormat="1" ht="18" customHeight="1" hidden="1">
      <c r="A37" s="104" t="s">
        <v>18</v>
      </c>
      <c r="B37" s="105">
        <v>223</v>
      </c>
      <c r="C37" s="106" t="s">
        <v>108</v>
      </c>
      <c r="D37" s="107" t="e">
        <f>SUM(#REF!+#REF!)</f>
        <v>#REF!</v>
      </c>
      <c r="E37" s="108">
        <v>0</v>
      </c>
      <c r="F37" s="121" t="e">
        <f>SUM(E37/D37*100)</f>
        <v>#REF!</v>
      </c>
    </row>
    <row r="38" spans="1:6" s="9" customFormat="1" ht="15.75" hidden="1">
      <c r="A38" s="104" t="s">
        <v>18</v>
      </c>
      <c r="B38" s="105">
        <v>224</v>
      </c>
      <c r="C38" s="106" t="s">
        <v>7</v>
      </c>
      <c r="D38" s="107">
        <v>0</v>
      </c>
      <c r="E38" s="108">
        <v>0</v>
      </c>
      <c r="F38" s="121" t="e">
        <f>SUM(E38/D38*100)</f>
        <v>#DIV/0!</v>
      </c>
    </row>
    <row r="39" spans="1:6" s="9" customFormat="1" ht="15.75">
      <c r="A39" s="104" t="s">
        <v>18</v>
      </c>
      <c r="B39" s="105">
        <v>225</v>
      </c>
      <c r="C39" s="106" t="s">
        <v>8</v>
      </c>
      <c r="D39" s="107">
        <v>35.2</v>
      </c>
      <c r="E39" s="108">
        <v>35.2</v>
      </c>
      <c r="F39" s="121">
        <f>SUM(E39/D39*100)</f>
        <v>100</v>
      </c>
    </row>
    <row r="40" spans="1:6" s="9" customFormat="1" ht="15.75">
      <c r="A40" s="104" t="s">
        <v>18</v>
      </c>
      <c r="B40" s="105">
        <v>226</v>
      </c>
      <c r="C40" s="106" t="s">
        <v>9</v>
      </c>
      <c r="D40" s="107">
        <v>35.1</v>
      </c>
      <c r="E40" s="108">
        <v>35.1</v>
      </c>
      <c r="F40" s="121">
        <f>SUM(E40/D40*100)</f>
        <v>100</v>
      </c>
    </row>
    <row r="41" spans="1:6" s="9" customFormat="1" ht="17.25" customHeight="1">
      <c r="A41" s="104" t="s">
        <v>18</v>
      </c>
      <c r="B41" s="105">
        <v>251</v>
      </c>
      <c r="C41" s="106" t="s">
        <v>39</v>
      </c>
      <c r="D41" s="107">
        <v>108.1</v>
      </c>
      <c r="E41" s="108">
        <v>108.1</v>
      </c>
      <c r="F41" s="109">
        <f>SUM(E41/D41*100)</f>
        <v>100</v>
      </c>
    </row>
    <row r="42" spans="1:6" s="6" customFormat="1" ht="15.75" hidden="1">
      <c r="A42" s="116" t="s">
        <v>18</v>
      </c>
      <c r="B42" s="117">
        <v>262</v>
      </c>
      <c r="C42" s="118" t="s">
        <v>32</v>
      </c>
      <c r="D42" s="107" t="e">
        <f>SUM(#REF!)</f>
        <v>#REF!</v>
      </c>
      <c r="E42" s="120">
        <v>0</v>
      </c>
      <c r="F42" s="109">
        <v>0</v>
      </c>
    </row>
    <row r="43" spans="1:6" s="6" customFormat="1" ht="15.75" hidden="1">
      <c r="A43" s="116" t="s">
        <v>18</v>
      </c>
      <c r="B43" s="117">
        <v>263</v>
      </c>
      <c r="C43" s="118" t="s">
        <v>101</v>
      </c>
      <c r="D43" s="107" t="e">
        <f>SUM(#REF!)</f>
        <v>#REF!</v>
      </c>
      <c r="E43" s="120">
        <v>0</v>
      </c>
      <c r="F43" s="109">
        <v>0</v>
      </c>
    </row>
    <row r="44" spans="1:6" s="6" customFormat="1" ht="15.75">
      <c r="A44" s="116" t="s">
        <v>18</v>
      </c>
      <c r="B44" s="117">
        <v>290</v>
      </c>
      <c r="C44" s="118" t="s">
        <v>11</v>
      </c>
      <c r="D44" s="119">
        <v>5</v>
      </c>
      <c r="E44" s="120">
        <v>5</v>
      </c>
      <c r="F44" s="109">
        <f aca="true" t="shared" si="2" ref="F44:F61">SUM(E44/D44*100)</f>
        <v>100</v>
      </c>
    </row>
    <row r="45" spans="1:6" s="6" customFormat="1" ht="15.75">
      <c r="A45" s="116" t="s">
        <v>18</v>
      </c>
      <c r="B45" s="117">
        <v>300</v>
      </c>
      <c r="C45" s="118" t="s">
        <v>12</v>
      </c>
      <c r="D45" s="119">
        <f>SUM(D46:D47)</f>
        <v>229</v>
      </c>
      <c r="E45" s="120">
        <f>E46+E47</f>
        <v>228.8</v>
      </c>
      <c r="F45" s="121">
        <f t="shared" si="2"/>
        <v>99.91266375545852</v>
      </c>
    </row>
    <row r="46" spans="1:6" s="9" customFormat="1" ht="15.75" hidden="1">
      <c r="A46" s="104" t="s">
        <v>18</v>
      </c>
      <c r="B46" s="105">
        <v>310</v>
      </c>
      <c r="C46" s="106" t="s">
        <v>13</v>
      </c>
      <c r="D46" s="107">
        <v>0</v>
      </c>
      <c r="E46" s="108">
        <v>0</v>
      </c>
      <c r="F46" s="109" t="e">
        <f t="shared" si="2"/>
        <v>#DIV/0!</v>
      </c>
    </row>
    <row r="47" spans="1:6" s="9" customFormat="1" ht="18" customHeight="1">
      <c r="A47" s="104" t="s">
        <v>18</v>
      </c>
      <c r="B47" s="105">
        <v>340</v>
      </c>
      <c r="C47" s="106" t="s">
        <v>14</v>
      </c>
      <c r="D47" s="107">
        <v>229</v>
      </c>
      <c r="E47" s="108">
        <v>228.8</v>
      </c>
      <c r="F47" s="109">
        <f t="shared" si="2"/>
        <v>99.91266375545852</v>
      </c>
    </row>
    <row r="48" spans="1:6" s="9" customFormat="1" ht="15.75" customHeight="1">
      <c r="A48" s="110"/>
      <c r="B48" s="111"/>
      <c r="C48" s="123" t="s">
        <v>16</v>
      </c>
      <c r="D48" s="113">
        <f>D29+D33+D41+D44+D45</f>
        <v>5689.6</v>
      </c>
      <c r="E48" s="114">
        <f>SUM(E29,E33,E43,E44,E45)</f>
        <v>5689.400000000001</v>
      </c>
      <c r="F48" s="115">
        <f t="shared" si="2"/>
        <v>99.9964848143982</v>
      </c>
    </row>
    <row r="49" spans="1:6" s="6" customFormat="1" ht="15.75" hidden="1">
      <c r="A49" s="116" t="s">
        <v>63</v>
      </c>
      <c r="B49" s="117">
        <v>210</v>
      </c>
      <c r="C49" s="118" t="s">
        <v>27</v>
      </c>
      <c r="D49" s="119"/>
      <c r="E49" s="120"/>
      <c r="F49" s="109" t="e">
        <f t="shared" si="2"/>
        <v>#DIV/0!</v>
      </c>
    </row>
    <row r="50" spans="1:6" s="9" customFormat="1" ht="15.75" hidden="1">
      <c r="A50" s="104" t="s">
        <v>63</v>
      </c>
      <c r="B50" s="105">
        <v>211</v>
      </c>
      <c r="C50" s="106" t="s">
        <v>0</v>
      </c>
      <c r="D50" s="107"/>
      <c r="E50" s="108"/>
      <c r="F50" s="109" t="e">
        <f t="shared" si="2"/>
        <v>#DIV/0!</v>
      </c>
    </row>
    <row r="51" spans="1:6" s="9" customFormat="1" ht="15.75" hidden="1">
      <c r="A51" s="104" t="s">
        <v>63</v>
      </c>
      <c r="B51" s="105">
        <v>212</v>
      </c>
      <c r="C51" s="106" t="s">
        <v>1</v>
      </c>
      <c r="D51" s="107"/>
      <c r="E51" s="108"/>
      <c r="F51" s="109" t="e">
        <f t="shared" si="2"/>
        <v>#DIV/0!</v>
      </c>
    </row>
    <row r="52" spans="1:6" s="9" customFormat="1" ht="15.75" hidden="1">
      <c r="A52" s="104" t="s">
        <v>63</v>
      </c>
      <c r="B52" s="105">
        <v>213</v>
      </c>
      <c r="C52" s="106" t="s">
        <v>2</v>
      </c>
      <c r="D52" s="107"/>
      <c r="E52" s="108"/>
      <c r="F52" s="109" t="e">
        <f t="shared" si="2"/>
        <v>#DIV/0!</v>
      </c>
    </row>
    <row r="53" spans="1:6" s="6" customFormat="1" ht="15.75" hidden="1">
      <c r="A53" s="116" t="s">
        <v>63</v>
      </c>
      <c r="B53" s="117">
        <v>220</v>
      </c>
      <c r="C53" s="118" t="s">
        <v>3</v>
      </c>
      <c r="D53" s="119"/>
      <c r="E53" s="120"/>
      <c r="F53" s="109" t="e">
        <f t="shared" si="2"/>
        <v>#DIV/0!</v>
      </c>
    </row>
    <row r="54" spans="1:6" s="9" customFormat="1" ht="15.75" hidden="1">
      <c r="A54" s="104" t="s">
        <v>63</v>
      </c>
      <c r="B54" s="105">
        <v>221</v>
      </c>
      <c r="C54" s="106" t="s">
        <v>4</v>
      </c>
      <c r="D54" s="107"/>
      <c r="E54" s="108"/>
      <c r="F54" s="109" t="e">
        <f t="shared" si="2"/>
        <v>#DIV/0!</v>
      </c>
    </row>
    <row r="55" spans="1:6" s="9" customFormat="1" ht="15.75" hidden="1">
      <c r="A55" s="104" t="s">
        <v>63</v>
      </c>
      <c r="B55" s="105">
        <v>222</v>
      </c>
      <c r="C55" s="106" t="s">
        <v>5</v>
      </c>
      <c r="D55" s="107"/>
      <c r="E55" s="108"/>
      <c r="F55" s="109" t="e">
        <f t="shared" si="2"/>
        <v>#DIV/0!</v>
      </c>
    </row>
    <row r="56" spans="1:6" s="9" customFormat="1" ht="15.75" hidden="1">
      <c r="A56" s="104" t="s">
        <v>63</v>
      </c>
      <c r="B56" s="105">
        <v>223</v>
      </c>
      <c r="C56" s="106" t="s">
        <v>6</v>
      </c>
      <c r="D56" s="107"/>
      <c r="E56" s="108"/>
      <c r="F56" s="109" t="e">
        <f t="shared" si="2"/>
        <v>#DIV/0!</v>
      </c>
    </row>
    <row r="57" spans="1:6" s="9" customFormat="1" ht="15.75" hidden="1">
      <c r="A57" s="104" t="s">
        <v>63</v>
      </c>
      <c r="B57" s="105">
        <v>224</v>
      </c>
      <c r="C57" s="106" t="s">
        <v>7</v>
      </c>
      <c r="D57" s="107"/>
      <c r="E57" s="108"/>
      <c r="F57" s="109" t="e">
        <f t="shared" si="2"/>
        <v>#DIV/0!</v>
      </c>
    </row>
    <row r="58" spans="1:6" s="9" customFormat="1" ht="15.75" hidden="1">
      <c r="A58" s="104" t="s">
        <v>63</v>
      </c>
      <c r="B58" s="105">
        <v>225</v>
      </c>
      <c r="C58" s="106" t="s">
        <v>8</v>
      </c>
      <c r="D58" s="107"/>
      <c r="E58" s="108"/>
      <c r="F58" s="109" t="e">
        <f t="shared" si="2"/>
        <v>#DIV/0!</v>
      </c>
    </row>
    <row r="59" spans="1:6" s="9" customFormat="1" ht="15.75" hidden="1">
      <c r="A59" s="104" t="s">
        <v>63</v>
      </c>
      <c r="B59" s="105">
        <v>226</v>
      </c>
      <c r="C59" s="106" t="s">
        <v>9</v>
      </c>
      <c r="D59" s="107"/>
      <c r="E59" s="108"/>
      <c r="F59" s="109" t="e">
        <f t="shared" si="2"/>
        <v>#DIV/0!</v>
      </c>
    </row>
    <row r="60" spans="1:6" s="6" customFormat="1" ht="15.75" hidden="1">
      <c r="A60" s="116" t="s">
        <v>63</v>
      </c>
      <c r="B60" s="117">
        <v>262</v>
      </c>
      <c r="C60" s="118" t="s">
        <v>32</v>
      </c>
      <c r="D60" s="119"/>
      <c r="E60" s="120"/>
      <c r="F60" s="109" t="e">
        <f t="shared" si="2"/>
        <v>#DIV/0!</v>
      </c>
    </row>
    <row r="61" spans="1:6" s="6" customFormat="1" ht="16.5" customHeight="1">
      <c r="A61" s="116" t="s">
        <v>63</v>
      </c>
      <c r="B61" s="117">
        <v>251</v>
      </c>
      <c r="C61" s="106" t="s">
        <v>39</v>
      </c>
      <c r="D61" s="107">
        <v>677.1</v>
      </c>
      <c r="E61" s="108">
        <v>677.1</v>
      </c>
      <c r="F61" s="109">
        <f t="shared" si="2"/>
        <v>100</v>
      </c>
    </row>
    <row r="62" spans="1:6" s="6" customFormat="1" ht="15.75" customHeight="1" hidden="1">
      <c r="A62" s="104" t="s">
        <v>63</v>
      </c>
      <c r="B62" s="105">
        <v>251</v>
      </c>
      <c r="C62" s="106" t="s">
        <v>123</v>
      </c>
      <c r="D62" s="107">
        <v>0</v>
      </c>
      <c r="E62" s="108">
        <v>0</v>
      </c>
      <c r="F62" s="109">
        <v>0</v>
      </c>
    </row>
    <row r="63" spans="1:6" s="6" customFormat="1" ht="15.75" hidden="1">
      <c r="A63" s="116" t="s">
        <v>63</v>
      </c>
      <c r="B63" s="117">
        <v>290</v>
      </c>
      <c r="C63" s="118" t="s">
        <v>11</v>
      </c>
      <c r="D63" s="119"/>
      <c r="E63" s="120"/>
      <c r="F63" s="109" t="e">
        <f>SUM(E63/D63*100)</f>
        <v>#DIV/0!</v>
      </c>
    </row>
    <row r="64" spans="1:6" s="6" customFormat="1" ht="15.75" hidden="1">
      <c r="A64" s="116" t="s">
        <v>63</v>
      </c>
      <c r="B64" s="117">
        <v>300</v>
      </c>
      <c r="C64" s="118" t="s">
        <v>12</v>
      </c>
      <c r="D64" s="119"/>
      <c r="E64" s="120"/>
      <c r="F64" s="109" t="e">
        <f>SUM(E64/D64*100)</f>
        <v>#DIV/0!</v>
      </c>
    </row>
    <row r="65" spans="1:6" s="9" customFormat="1" ht="15.75" hidden="1">
      <c r="A65" s="104" t="s">
        <v>63</v>
      </c>
      <c r="B65" s="105">
        <v>310</v>
      </c>
      <c r="C65" s="106" t="s">
        <v>13</v>
      </c>
      <c r="D65" s="107"/>
      <c r="E65" s="108"/>
      <c r="F65" s="109" t="e">
        <f>SUM(E65/D65*100)</f>
        <v>#DIV/0!</v>
      </c>
    </row>
    <row r="66" spans="1:6" s="9" customFormat="1" ht="15.75" hidden="1">
      <c r="A66" s="104" t="s">
        <v>63</v>
      </c>
      <c r="B66" s="105">
        <v>340</v>
      </c>
      <c r="C66" s="106" t="s">
        <v>14</v>
      </c>
      <c r="D66" s="107"/>
      <c r="E66" s="108"/>
      <c r="F66" s="109" t="e">
        <f>SUM(E66/D66*100)</f>
        <v>#DIV/0!</v>
      </c>
    </row>
    <row r="67" spans="1:6" s="9" customFormat="1" ht="15" customHeight="1">
      <c r="A67" s="110"/>
      <c r="B67" s="111"/>
      <c r="C67" s="123" t="s">
        <v>16</v>
      </c>
      <c r="D67" s="113">
        <f>SUM(D62,D61)</f>
        <v>677.1</v>
      </c>
      <c r="E67" s="114">
        <f>SUM(E62,E61)</f>
        <v>677.1</v>
      </c>
      <c r="F67" s="115">
        <f>SUM(E67/D67*100)</f>
        <v>100</v>
      </c>
    </row>
    <row r="68" spans="1:6" s="12" customFormat="1" ht="15" hidden="1">
      <c r="A68" s="29" t="s">
        <v>76</v>
      </c>
      <c r="B68" s="15">
        <v>290</v>
      </c>
      <c r="C68" s="16" t="s">
        <v>77</v>
      </c>
      <c r="D68" s="124">
        <v>0</v>
      </c>
      <c r="E68" s="73"/>
      <c r="F68" s="125">
        <v>0</v>
      </c>
    </row>
    <row r="69" spans="1:6" s="12" customFormat="1" ht="15" hidden="1">
      <c r="A69" s="29" t="s">
        <v>21</v>
      </c>
      <c r="B69" s="15">
        <v>231</v>
      </c>
      <c r="C69" s="16" t="s">
        <v>22</v>
      </c>
      <c r="D69" s="124" t="e">
        <f>SUM(#REF!+#REF!)</f>
        <v>#REF!</v>
      </c>
      <c r="E69" s="74"/>
      <c r="F69" s="125">
        <v>0</v>
      </c>
    </row>
    <row r="70" spans="1:6" s="12" customFormat="1" ht="15">
      <c r="A70" s="29" t="s">
        <v>21</v>
      </c>
      <c r="B70" s="15">
        <v>290</v>
      </c>
      <c r="C70" s="16" t="s">
        <v>23</v>
      </c>
      <c r="D70" s="124">
        <v>10</v>
      </c>
      <c r="E70" s="73">
        <v>0</v>
      </c>
      <c r="F70" s="126">
        <v>0</v>
      </c>
    </row>
    <row r="71" spans="1:6" s="12" customFormat="1" ht="15" hidden="1">
      <c r="A71" s="29" t="s">
        <v>95</v>
      </c>
      <c r="B71" s="15">
        <v>226</v>
      </c>
      <c r="C71" s="16" t="s">
        <v>24</v>
      </c>
      <c r="D71" s="124" t="e">
        <f>SUM(#REF!+#REF!)</f>
        <v>#REF!</v>
      </c>
      <c r="E71" s="73">
        <v>0</v>
      </c>
      <c r="F71" s="126">
        <v>0</v>
      </c>
    </row>
    <row r="72" spans="1:6" s="12" customFormat="1" ht="15">
      <c r="A72" s="29" t="s">
        <v>95</v>
      </c>
      <c r="B72" s="15">
        <v>290</v>
      </c>
      <c r="C72" s="16" t="s">
        <v>24</v>
      </c>
      <c r="D72" s="124">
        <v>17.3</v>
      </c>
      <c r="E72" s="73">
        <v>17.3</v>
      </c>
      <c r="F72" s="126">
        <f>SUM(E72/D72*100)</f>
        <v>100</v>
      </c>
    </row>
    <row r="73" spans="1:6" s="12" customFormat="1" ht="15">
      <c r="A73" s="67" t="s">
        <v>95</v>
      </c>
      <c r="B73" s="15">
        <v>340</v>
      </c>
      <c r="C73" s="16" t="s">
        <v>24</v>
      </c>
      <c r="D73" s="124">
        <v>0.7</v>
      </c>
      <c r="E73" s="73">
        <v>0.7</v>
      </c>
      <c r="F73" s="126">
        <f>SUM(E73/D73*100)</f>
        <v>100</v>
      </c>
    </row>
    <row r="74" spans="1:6" s="20" customFormat="1" ht="15" customHeight="1">
      <c r="A74" s="184" t="s">
        <v>25</v>
      </c>
      <c r="B74" s="185"/>
      <c r="C74" s="186"/>
      <c r="D74" s="113">
        <f>D11+D28+D48+D67+D70+D72+D73</f>
        <v>8145.5</v>
      </c>
      <c r="E74" s="113">
        <f>E11+E28+E48+E67+E70+E72+E73</f>
        <v>8135.300000000001</v>
      </c>
      <c r="F74" s="115">
        <f>SUM(E74/D74*100)</f>
        <v>99.87477748450065</v>
      </c>
    </row>
    <row r="75" spans="1:6" s="9" customFormat="1" ht="18" customHeight="1">
      <c r="A75" s="127" t="s">
        <v>19</v>
      </c>
      <c r="B75" s="128"/>
      <c r="C75" s="129"/>
      <c r="D75" s="130"/>
      <c r="E75" s="74"/>
      <c r="F75" s="125"/>
    </row>
    <row r="76" spans="1:6" s="9" customFormat="1" ht="15.75">
      <c r="A76" s="116" t="s">
        <v>20</v>
      </c>
      <c r="B76" s="117">
        <v>210</v>
      </c>
      <c r="C76" s="118" t="s">
        <v>27</v>
      </c>
      <c r="D76" s="131">
        <f>SUM(D77:D79)</f>
        <v>244.2</v>
      </c>
      <c r="E76" s="132">
        <f>SUM(E77:E79)</f>
        <v>244.2</v>
      </c>
      <c r="F76" s="121">
        <f>SUM(E76/D76*100)</f>
        <v>100</v>
      </c>
    </row>
    <row r="77" spans="1:6" s="9" customFormat="1" ht="15.75">
      <c r="A77" s="104" t="s">
        <v>20</v>
      </c>
      <c r="B77" s="105">
        <v>211</v>
      </c>
      <c r="C77" s="106" t="s">
        <v>0</v>
      </c>
      <c r="D77" s="107">
        <v>175.1</v>
      </c>
      <c r="E77" s="108">
        <v>175.1</v>
      </c>
      <c r="F77" s="109">
        <f>SUM(E77/D77*100)</f>
        <v>100</v>
      </c>
    </row>
    <row r="78" spans="1:6" s="9" customFormat="1" ht="15.75" customHeight="1">
      <c r="A78" s="104" t="s">
        <v>20</v>
      </c>
      <c r="B78" s="105">
        <v>212</v>
      </c>
      <c r="C78" s="106" t="s">
        <v>1</v>
      </c>
      <c r="D78" s="107">
        <v>16.2</v>
      </c>
      <c r="E78" s="108">
        <v>16.2</v>
      </c>
      <c r="F78" s="109">
        <v>0</v>
      </c>
    </row>
    <row r="79" spans="1:6" s="9" customFormat="1" ht="15.75">
      <c r="A79" s="104" t="s">
        <v>20</v>
      </c>
      <c r="B79" s="105">
        <v>213</v>
      </c>
      <c r="C79" s="106" t="s">
        <v>2</v>
      </c>
      <c r="D79" s="107">
        <v>52.9</v>
      </c>
      <c r="E79" s="108">
        <v>52.9</v>
      </c>
      <c r="F79" s="109">
        <f>SUM(E79/D79*100)</f>
        <v>100</v>
      </c>
    </row>
    <row r="80" spans="1:6" s="9" customFormat="1" ht="15.75">
      <c r="A80" s="116" t="s">
        <v>20</v>
      </c>
      <c r="B80" s="117">
        <v>220</v>
      </c>
      <c r="C80" s="118" t="s">
        <v>3</v>
      </c>
      <c r="D80" s="119">
        <f>D81+D82+D83+D84+D85+D86</f>
        <v>2.8</v>
      </c>
      <c r="E80" s="119">
        <f>SUM(E81:E86)</f>
        <v>2.8</v>
      </c>
      <c r="F80" s="121">
        <f>SUM(E80/D80*100)</f>
        <v>100</v>
      </c>
    </row>
    <row r="81" spans="1:6" s="9" customFormat="1" ht="15.75">
      <c r="A81" s="104" t="s">
        <v>20</v>
      </c>
      <c r="B81" s="105">
        <v>221</v>
      </c>
      <c r="C81" s="106" t="s">
        <v>4</v>
      </c>
      <c r="D81" s="107">
        <v>2.8</v>
      </c>
      <c r="E81" s="108">
        <v>2.8</v>
      </c>
      <c r="F81" s="109">
        <f>SUM(E81/D81*100)</f>
        <v>100</v>
      </c>
    </row>
    <row r="82" spans="1:6" s="9" customFormat="1" ht="15.75" hidden="1">
      <c r="A82" s="104" t="s">
        <v>20</v>
      </c>
      <c r="B82" s="105">
        <v>222</v>
      </c>
      <c r="C82" s="106" t="s">
        <v>5</v>
      </c>
      <c r="D82" s="107">
        <v>0</v>
      </c>
      <c r="E82" s="108">
        <v>0</v>
      </c>
      <c r="F82" s="109" t="e">
        <f>SUM(E82/D82*100)</f>
        <v>#DIV/0!</v>
      </c>
    </row>
    <row r="83" spans="1:6" s="9" customFormat="1" ht="15.75" hidden="1">
      <c r="A83" s="104" t="s">
        <v>20</v>
      </c>
      <c r="B83" s="105">
        <v>223</v>
      </c>
      <c r="C83" s="106" t="s">
        <v>6</v>
      </c>
      <c r="D83" s="107">
        <v>0</v>
      </c>
      <c r="E83" s="108">
        <v>0</v>
      </c>
      <c r="F83" s="109" t="e">
        <f>SUM(E83/D83*100)</f>
        <v>#DIV/0!</v>
      </c>
    </row>
    <row r="84" spans="1:6" s="9" customFormat="1" ht="15.75" hidden="1">
      <c r="A84" s="104" t="s">
        <v>20</v>
      </c>
      <c r="B84" s="105">
        <v>224</v>
      </c>
      <c r="C84" s="106" t="s">
        <v>7</v>
      </c>
      <c r="D84" s="107">
        <v>0</v>
      </c>
      <c r="E84" s="108"/>
      <c r="F84" s="109">
        <v>0</v>
      </c>
    </row>
    <row r="85" spans="1:6" s="9" customFormat="1" ht="15.75" hidden="1">
      <c r="A85" s="104" t="s">
        <v>20</v>
      </c>
      <c r="B85" s="105">
        <v>225</v>
      </c>
      <c r="C85" s="106" t="s">
        <v>8</v>
      </c>
      <c r="D85" s="107">
        <v>0</v>
      </c>
      <c r="E85" s="108"/>
      <c r="F85" s="109" t="e">
        <f>SUM(E85/D85*100)</f>
        <v>#DIV/0!</v>
      </c>
    </row>
    <row r="86" spans="1:6" s="9" customFormat="1" ht="15.75" hidden="1">
      <c r="A86" s="104" t="s">
        <v>20</v>
      </c>
      <c r="B86" s="105">
        <v>226</v>
      </c>
      <c r="C86" s="106" t="s">
        <v>9</v>
      </c>
      <c r="D86" s="107">
        <v>0</v>
      </c>
      <c r="E86" s="108">
        <v>0</v>
      </c>
      <c r="F86" s="109">
        <v>0</v>
      </c>
    </row>
    <row r="87" spans="1:6" s="6" customFormat="1" ht="15.75">
      <c r="A87" s="116" t="s">
        <v>20</v>
      </c>
      <c r="B87" s="117">
        <v>300</v>
      </c>
      <c r="C87" s="118" t="s">
        <v>12</v>
      </c>
      <c r="D87" s="119">
        <f>SUM(D88:D89)</f>
        <v>5.2</v>
      </c>
      <c r="E87" s="120">
        <f>SUM(E88:E89)</f>
        <v>5.2</v>
      </c>
      <c r="F87" s="121">
        <f>SUM(E87/D87*100)</f>
        <v>100</v>
      </c>
    </row>
    <row r="88" spans="1:6" s="9" customFormat="1" ht="15" customHeight="1" hidden="1">
      <c r="A88" s="104" t="s">
        <v>20</v>
      </c>
      <c r="B88" s="105">
        <v>310</v>
      </c>
      <c r="C88" s="106" t="s">
        <v>13</v>
      </c>
      <c r="D88" s="107">
        <v>0</v>
      </c>
      <c r="E88" s="108">
        <v>0</v>
      </c>
      <c r="F88" s="109">
        <v>0</v>
      </c>
    </row>
    <row r="89" spans="1:6" s="9" customFormat="1" ht="15" customHeight="1">
      <c r="A89" s="104" t="s">
        <v>20</v>
      </c>
      <c r="B89" s="105">
        <v>340</v>
      </c>
      <c r="C89" s="106" t="s">
        <v>14</v>
      </c>
      <c r="D89" s="107">
        <v>5.2</v>
      </c>
      <c r="E89" s="108">
        <v>5.2</v>
      </c>
      <c r="F89" s="109">
        <f>SUM(E89/D89*100)</f>
        <v>100</v>
      </c>
    </row>
    <row r="90" spans="1:6" s="21" customFormat="1" ht="14.25" customHeight="1">
      <c r="A90" s="184" t="s">
        <v>26</v>
      </c>
      <c r="B90" s="185"/>
      <c r="C90" s="186"/>
      <c r="D90" s="113">
        <f>SUM(D76,D80,D87)</f>
        <v>252.2</v>
      </c>
      <c r="E90" s="114">
        <f>SUM(E76,E80,E87)</f>
        <v>252.2</v>
      </c>
      <c r="F90" s="115">
        <f>SUM(E90/D90*100)</f>
        <v>100</v>
      </c>
    </row>
    <row r="91" spans="1:6" s="36" customFormat="1" ht="31.5" customHeight="1">
      <c r="A91" s="190" t="s">
        <v>62</v>
      </c>
      <c r="B91" s="191"/>
      <c r="C91" s="192"/>
      <c r="D91" s="130"/>
      <c r="E91" s="74"/>
      <c r="F91" s="125"/>
    </row>
    <row r="92" spans="1:6" s="37" customFormat="1" ht="17.25" customHeight="1">
      <c r="A92" s="134" t="s">
        <v>64</v>
      </c>
      <c r="B92" s="135" t="s">
        <v>46</v>
      </c>
      <c r="C92" s="106" t="s">
        <v>13</v>
      </c>
      <c r="D92" s="107">
        <v>207.9</v>
      </c>
      <c r="E92" s="85">
        <v>207.9</v>
      </c>
      <c r="F92" s="109">
        <f aca="true" t="shared" si="3" ref="F92:F97">SUM(E92/D92*100)</f>
        <v>100</v>
      </c>
    </row>
    <row r="93" spans="1:6" s="37" customFormat="1" ht="16.5" customHeight="1" hidden="1">
      <c r="A93" s="134" t="s">
        <v>64</v>
      </c>
      <c r="B93" s="135" t="s">
        <v>51</v>
      </c>
      <c r="C93" s="106" t="s">
        <v>124</v>
      </c>
      <c r="D93" s="107">
        <v>0</v>
      </c>
      <c r="E93" s="85">
        <v>0</v>
      </c>
      <c r="F93" s="109" t="e">
        <f t="shared" si="3"/>
        <v>#DIV/0!</v>
      </c>
    </row>
    <row r="94" spans="1:6" s="37" customFormat="1" ht="18" customHeight="1" hidden="1">
      <c r="A94" s="134" t="s">
        <v>90</v>
      </c>
      <c r="B94" s="135" t="s">
        <v>47</v>
      </c>
      <c r="C94" s="106" t="s">
        <v>13</v>
      </c>
      <c r="D94" s="107">
        <v>0</v>
      </c>
      <c r="E94" s="85"/>
      <c r="F94" s="109" t="e">
        <f t="shared" si="3"/>
        <v>#DIV/0!</v>
      </c>
    </row>
    <row r="95" spans="1:6" s="37" customFormat="1" ht="14.25" customHeight="1" hidden="1">
      <c r="A95" s="134" t="s">
        <v>90</v>
      </c>
      <c r="B95" s="135" t="s">
        <v>44</v>
      </c>
      <c r="C95" s="106" t="s">
        <v>13</v>
      </c>
      <c r="D95" s="107">
        <v>0</v>
      </c>
      <c r="E95" s="85"/>
      <c r="F95" s="109" t="e">
        <f t="shared" si="3"/>
        <v>#DIV/0!</v>
      </c>
    </row>
    <row r="96" spans="1:6" s="37" customFormat="1" ht="14.25" customHeight="1" hidden="1">
      <c r="A96" s="134" t="s">
        <v>90</v>
      </c>
      <c r="B96" s="135" t="s">
        <v>46</v>
      </c>
      <c r="C96" s="106" t="s">
        <v>13</v>
      </c>
      <c r="D96" s="107">
        <v>0</v>
      </c>
      <c r="E96" s="85"/>
      <c r="F96" s="109" t="e">
        <f t="shared" si="3"/>
        <v>#DIV/0!</v>
      </c>
    </row>
    <row r="97" spans="1:6" s="37" customFormat="1" ht="14.25" customHeight="1" hidden="1">
      <c r="A97" s="199"/>
      <c r="B97" s="200"/>
      <c r="C97" s="123" t="s">
        <v>16</v>
      </c>
      <c r="D97" s="113">
        <f>SUM(D92:D94)</f>
        <v>207.9</v>
      </c>
      <c r="E97" s="114">
        <f>SUM(E92:E96)</f>
        <v>207.9</v>
      </c>
      <c r="F97" s="136">
        <f t="shared" si="3"/>
        <v>100</v>
      </c>
    </row>
    <row r="98" spans="1:6" s="37" customFormat="1" ht="15.75" customHeight="1" hidden="1">
      <c r="A98" s="134" t="s">
        <v>61</v>
      </c>
      <c r="B98" s="135" t="s">
        <v>47</v>
      </c>
      <c r="C98" s="106" t="s">
        <v>65</v>
      </c>
      <c r="D98" s="107">
        <v>0</v>
      </c>
      <c r="E98" s="85"/>
      <c r="F98" s="109">
        <v>0</v>
      </c>
    </row>
    <row r="99" spans="1:6" s="37" customFormat="1" ht="18" customHeight="1" hidden="1">
      <c r="A99" s="134" t="s">
        <v>61</v>
      </c>
      <c r="B99" s="105">
        <v>226</v>
      </c>
      <c r="C99" s="106" t="s">
        <v>9</v>
      </c>
      <c r="D99" s="107">
        <v>0</v>
      </c>
      <c r="E99" s="85">
        <v>0</v>
      </c>
      <c r="F99" s="109" t="e">
        <f>SUM(E99/D99*100)</f>
        <v>#DIV/0!</v>
      </c>
    </row>
    <row r="100" spans="1:6" s="37" customFormat="1" ht="18" customHeight="1" hidden="1">
      <c r="A100" s="134" t="s">
        <v>61</v>
      </c>
      <c r="B100" s="105">
        <v>310</v>
      </c>
      <c r="C100" s="106" t="s">
        <v>13</v>
      </c>
      <c r="D100" s="107">
        <v>0</v>
      </c>
      <c r="E100" s="85">
        <v>0</v>
      </c>
      <c r="F100" s="109" t="e">
        <f>SUM(E100/D100*100)</f>
        <v>#DIV/0!</v>
      </c>
    </row>
    <row r="101" spans="1:6" s="37" customFormat="1" ht="18" customHeight="1" hidden="1">
      <c r="A101" s="134" t="s">
        <v>61</v>
      </c>
      <c r="B101" s="105">
        <v>340</v>
      </c>
      <c r="C101" s="106" t="s">
        <v>14</v>
      </c>
      <c r="D101" s="107">
        <v>0</v>
      </c>
      <c r="E101" s="85">
        <v>0</v>
      </c>
      <c r="F101" s="109" t="e">
        <f>SUM(E101/D101*100)</f>
        <v>#DIV/0!</v>
      </c>
    </row>
    <row r="102" spans="1:6" s="38" customFormat="1" ht="15" customHeight="1">
      <c r="A102" s="184" t="s">
        <v>60</v>
      </c>
      <c r="B102" s="185"/>
      <c r="C102" s="186"/>
      <c r="D102" s="113">
        <f>SUM(D97:D101)</f>
        <v>207.9</v>
      </c>
      <c r="E102" s="114">
        <f>SUM(E97:E101)</f>
        <v>207.9</v>
      </c>
      <c r="F102" s="115">
        <f>SUM(E102/D102*100)</f>
        <v>100</v>
      </c>
    </row>
    <row r="103" spans="1:6" s="36" customFormat="1" ht="18.75">
      <c r="A103" s="187" t="s">
        <v>57</v>
      </c>
      <c r="B103" s="188"/>
      <c r="C103" s="189"/>
      <c r="D103" s="130"/>
      <c r="E103" s="74"/>
      <c r="F103" s="125"/>
    </row>
    <row r="104" spans="1:6" s="37" customFormat="1" ht="15.75">
      <c r="A104" s="134" t="s">
        <v>96</v>
      </c>
      <c r="B104" s="135" t="s">
        <v>97</v>
      </c>
      <c r="C104" s="137" t="s">
        <v>0</v>
      </c>
      <c r="D104" s="107">
        <v>62.8</v>
      </c>
      <c r="E104" s="85">
        <v>62.1</v>
      </c>
      <c r="F104" s="109">
        <f>SUM(E104/D104*100)</f>
        <v>98.88535031847134</v>
      </c>
    </row>
    <row r="105" spans="1:6" s="37" customFormat="1" ht="15.75">
      <c r="A105" s="134" t="s">
        <v>96</v>
      </c>
      <c r="B105" s="135" t="s">
        <v>98</v>
      </c>
      <c r="C105" s="137" t="s">
        <v>2</v>
      </c>
      <c r="D105" s="107">
        <v>20</v>
      </c>
      <c r="E105" s="85">
        <v>18.8</v>
      </c>
      <c r="F105" s="109">
        <f>SUM(E105/D105*100)</f>
        <v>94</v>
      </c>
    </row>
    <row r="106" spans="1:6" s="37" customFormat="1" ht="15.75">
      <c r="A106" s="134" t="s">
        <v>96</v>
      </c>
      <c r="B106" s="135" t="s">
        <v>51</v>
      </c>
      <c r="C106" s="137" t="s">
        <v>13</v>
      </c>
      <c r="D106" s="107">
        <v>2.1</v>
      </c>
      <c r="E106" s="85">
        <v>0</v>
      </c>
      <c r="F106" s="109">
        <f>SUM(E106/D106*100)</f>
        <v>0</v>
      </c>
    </row>
    <row r="107" spans="1:6" s="37" customFormat="1" ht="15.75" hidden="1">
      <c r="A107" s="134" t="s">
        <v>103</v>
      </c>
      <c r="B107" s="135" t="s">
        <v>47</v>
      </c>
      <c r="C107" s="137" t="s">
        <v>8</v>
      </c>
      <c r="D107" s="107">
        <v>0</v>
      </c>
      <c r="E107" s="85">
        <v>0</v>
      </c>
      <c r="F107" s="109">
        <v>0</v>
      </c>
    </row>
    <row r="108" spans="1:6" s="37" customFormat="1" ht="15.75">
      <c r="A108" s="134" t="s">
        <v>103</v>
      </c>
      <c r="B108" s="135" t="s">
        <v>47</v>
      </c>
      <c r="C108" s="137" t="s">
        <v>125</v>
      </c>
      <c r="D108" s="107">
        <v>825.1</v>
      </c>
      <c r="E108" s="85">
        <v>542.5</v>
      </c>
      <c r="F108" s="109">
        <f>SUM(E108/D108*100)</f>
        <v>65.7496061083505</v>
      </c>
    </row>
    <row r="109" spans="1:6" s="37" customFormat="1" ht="15.75">
      <c r="A109" s="134" t="s">
        <v>103</v>
      </c>
      <c r="B109" s="135" t="s">
        <v>46</v>
      </c>
      <c r="C109" s="137" t="s">
        <v>125</v>
      </c>
      <c r="D109" s="107">
        <v>100</v>
      </c>
      <c r="E109" s="85">
        <v>100</v>
      </c>
      <c r="F109" s="109">
        <f>SUM(E109/D109*100)</f>
        <v>100</v>
      </c>
    </row>
    <row r="110" spans="1:6" s="59" customFormat="1" ht="15.75" hidden="1">
      <c r="A110" s="134" t="s">
        <v>103</v>
      </c>
      <c r="B110" s="135" t="s">
        <v>51</v>
      </c>
      <c r="C110" s="137" t="s">
        <v>125</v>
      </c>
      <c r="D110" s="107" t="e">
        <f>SUM(#REF!+#REF!)</f>
        <v>#REF!</v>
      </c>
      <c r="E110" s="85">
        <v>0</v>
      </c>
      <c r="F110" s="109">
        <v>0</v>
      </c>
    </row>
    <row r="111" spans="1:6" s="37" customFormat="1" ht="15.75" hidden="1">
      <c r="A111" s="134" t="s">
        <v>103</v>
      </c>
      <c r="B111" s="135" t="s">
        <v>47</v>
      </c>
      <c r="C111" s="137" t="s">
        <v>104</v>
      </c>
      <c r="D111" s="107" t="e">
        <f>SUM(#REF!+#REF!)</f>
        <v>#REF!</v>
      </c>
      <c r="E111" s="85">
        <v>0</v>
      </c>
      <c r="F111" s="109" t="e">
        <f aca="true" t="shared" si="4" ref="F111:F117">SUM(E111/D111*100)</f>
        <v>#REF!</v>
      </c>
    </row>
    <row r="112" spans="1:6" s="37" customFormat="1" ht="15.75" hidden="1">
      <c r="A112" s="134" t="s">
        <v>103</v>
      </c>
      <c r="B112" s="135" t="s">
        <v>47</v>
      </c>
      <c r="C112" s="137" t="s">
        <v>105</v>
      </c>
      <c r="D112" s="107" t="e">
        <f>SUM(#REF!+#REF!)</f>
        <v>#REF!</v>
      </c>
      <c r="E112" s="85">
        <v>0</v>
      </c>
      <c r="F112" s="109" t="e">
        <f t="shared" si="4"/>
        <v>#REF!</v>
      </c>
    </row>
    <row r="113" spans="1:6" s="37" customFormat="1" ht="15.75" hidden="1">
      <c r="A113" s="134" t="s">
        <v>58</v>
      </c>
      <c r="B113" s="135" t="s">
        <v>44</v>
      </c>
      <c r="C113" s="137" t="s">
        <v>106</v>
      </c>
      <c r="D113" s="107" t="e">
        <f>SUM(#REF!+#REF!)</f>
        <v>#REF!</v>
      </c>
      <c r="E113" s="85">
        <v>0</v>
      </c>
      <c r="F113" s="109" t="e">
        <f t="shared" si="4"/>
        <v>#REF!</v>
      </c>
    </row>
    <row r="114" spans="1:6" s="37" customFormat="1" ht="15.75" hidden="1">
      <c r="A114" s="134" t="s">
        <v>58</v>
      </c>
      <c r="B114" s="135" t="s">
        <v>44</v>
      </c>
      <c r="C114" s="137" t="s">
        <v>107</v>
      </c>
      <c r="D114" s="107" t="e">
        <f>SUM(#REF!+#REF!)</f>
        <v>#REF!</v>
      </c>
      <c r="E114" s="85">
        <v>0</v>
      </c>
      <c r="F114" s="109" t="e">
        <f t="shared" si="4"/>
        <v>#REF!</v>
      </c>
    </row>
    <row r="115" spans="1:6" s="37" customFormat="1" ht="15.75" hidden="1">
      <c r="A115" s="134" t="s">
        <v>58</v>
      </c>
      <c r="B115" s="135" t="s">
        <v>102</v>
      </c>
      <c r="C115" s="137" t="s">
        <v>106</v>
      </c>
      <c r="D115" s="107" t="e">
        <f>SUM(#REF!+#REF!)</f>
        <v>#REF!</v>
      </c>
      <c r="E115" s="85">
        <v>0</v>
      </c>
      <c r="F115" s="109" t="e">
        <f t="shared" si="4"/>
        <v>#REF!</v>
      </c>
    </row>
    <row r="116" spans="1:6" s="37" customFormat="1" ht="15.75" hidden="1">
      <c r="A116" s="134" t="s">
        <v>58</v>
      </c>
      <c r="B116" s="135" t="s">
        <v>102</v>
      </c>
      <c r="C116" s="137" t="s">
        <v>107</v>
      </c>
      <c r="D116" s="107" t="e">
        <f>SUM(#REF!+#REF!)</f>
        <v>#REF!</v>
      </c>
      <c r="E116" s="85">
        <v>0</v>
      </c>
      <c r="F116" s="109" t="e">
        <f t="shared" si="4"/>
        <v>#REF!</v>
      </c>
    </row>
    <row r="117" spans="1:6" s="38" customFormat="1" ht="18.75">
      <c r="A117" s="184" t="s">
        <v>59</v>
      </c>
      <c r="B117" s="185"/>
      <c r="C117" s="186"/>
      <c r="D117" s="113">
        <f>D104+D105+D106+D108+D109</f>
        <v>1010</v>
      </c>
      <c r="E117" s="114">
        <f>SUM(E104:E116)</f>
        <v>723.4</v>
      </c>
      <c r="F117" s="115">
        <f t="shared" si="4"/>
        <v>71.62376237623762</v>
      </c>
    </row>
    <row r="118" spans="1:6" ht="19.5" customHeight="1">
      <c r="A118" s="127" t="s">
        <v>28</v>
      </c>
      <c r="B118" s="128"/>
      <c r="C118" s="129"/>
      <c r="D118" s="130"/>
      <c r="E118" s="74"/>
      <c r="F118" s="125"/>
    </row>
    <row r="119" spans="1:6" s="39" customFormat="1" ht="16.5" customHeight="1" hidden="1">
      <c r="A119" s="104"/>
      <c r="B119" s="138"/>
      <c r="C119" s="139" t="s">
        <v>83</v>
      </c>
      <c r="D119" s="131" t="e">
        <f>SUM(D120:D124)</f>
        <v>#REF!</v>
      </c>
      <c r="E119" s="131">
        <f>SUM(E120:E124)</f>
        <v>0</v>
      </c>
      <c r="F119" s="109">
        <v>0</v>
      </c>
    </row>
    <row r="120" spans="1:6" s="39" customFormat="1" ht="16.5" customHeight="1" hidden="1">
      <c r="A120" s="104" t="s">
        <v>82</v>
      </c>
      <c r="B120" s="138" t="s">
        <v>49</v>
      </c>
      <c r="C120" s="140" t="s">
        <v>84</v>
      </c>
      <c r="D120" s="141">
        <v>0</v>
      </c>
      <c r="E120" s="85"/>
      <c r="F120" s="109">
        <v>0</v>
      </c>
    </row>
    <row r="121" spans="1:6" s="39" customFormat="1" ht="13.5" customHeight="1" hidden="1">
      <c r="A121" s="104" t="s">
        <v>82</v>
      </c>
      <c r="B121" s="138" t="s">
        <v>47</v>
      </c>
      <c r="C121" s="140" t="s">
        <v>109</v>
      </c>
      <c r="D121" s="107" t="e">
        <f>SUM(#REF!+#REF!)</f>
        <v>#REF!</v>
      </c>
      <c r="E121" s="85">
        <v>0</v>
      </c>
      <c r="F121" s="109">
        <v>0</v>
      </c>
    </row>
    <row r="122" spans="1:6" s="39" customFormat="1" ht="16.5" customHeight="1" hidden="1">
      <c r="A122" s="104" t="s">
        <v>82</v>
      </c>
      <c r="B122" s="138" t="s">
        <v>47</v>
      </c>
      <c r="C122" s="140" t="s">
        <v>105</v>
      </c>
      <c r="D122" s="107" t="e">
        <f>SUM(#REF!+#REF!)</f>
        <v>#REF!</v>
      </c>
      <c r="E122" s="85">
        <v>0</v>
      </c>
      <c r="F122" s="109">
        <v>0</v>
      </c>
    </row>
    <row r="123" spans="1:6" s="39" customFormat="1" ht="16.5" customHeight="1" hidden="1">
      <c r="A123" s="104" t="s">
        <v>82</v>
      </c>
      <c r="B123" s="138" t="s">
        <v>47</v>
      </c>
      <c r="C123" s="140" t="s">
        <v>86</v>
      </c>
      <c r="D123" s="141"/>
      <c r="E123" s="85"/>
      <c r="F123" s="109">
        <v>0</v>
      </c>
    </row>
    <row r="124" spans="1:6" s="39" customFormat="1" ht="16.5" customHeight="1" hidden="1">
      <c r="A124" s="104" t="s">
        <v>82</v>
      </c>
      <c r="B124" s="138" t="s">
        <v>44</v>
      </c>
      <c r="C124" s="140" t="s">
        <v>85</v>
      </c>
      <c r="D124" s="141"/>
      <c r="E124" s="85"/>
      <c r="F124" s="109">
        <v>0</v>
      </c>
    </row>
    <row r="125" spans="1:6" s="39" customFormat="1" ht="16.5" customHeight="1">
      <c r="A125" s="104"/>
      <c r="B125" s="138"/>
      <c r="C125" s="139" t="s">
        <v>87</v>
      </c>
      <c r="D125" s="131">
        <f>D126+D137+D138</f>
        <v>3599.5</v>
      </c>
      <c r="E125" s="131">
        <f>E126+E137+E138</f>
        <v>3527.8</v>
      </c>
      <c r="F125" s="142">
        <f aca="true" t="shared" si="5" ref="F125:F140">SUM(E125/D125*100)</f>
        <v>98.00805667453814</v>
      </c>
    </row>
    <row r="126" spans="1:6" s="39" customFormat="1" ht="16.5" customHeight="1">
      <c r="A126" s="104" t="s">
        <v>48</v>
      </c>
      <c r="B126" s="138" t="s">
        <v>47</v>
      </c>
      <c r="C126" s="140" t="s">
        <v>126</v>
      </c>
      <c r="D126" s="107">
        <v>3599.5</v>
      </c>
      <c r="E126" s="108">
        <v>3527.8</v>
      </c>
      <c r="F126" s="109">
        <f t="shared" si="5"/>
        <v>98.00805667453814</v>
      </c>
    </row>
    <row r="127" spans="1:6" s="60" customFormat="1" ht="16.5" customHeight="1" hidden="1">
      <c r="A127" s="104" t="s">
        <v>48</v>
      </c>
      <c r="B127" s="143" t="s">
        <v>46</v>
      </c>
      <c r="C127" s="140" t="s">
        <v>52</v>
      </c>
      <c r="D127" s="107" t="e">
        <f>SUM(#REF!+#REF!)</f>
        <v>#REF!</v>
      </c>
      <c r="E127" s="108">
        <v>0</v>
      </c>
      <c r="F127" s="109" t="e">
        <f t="shared" si="5"/>
        <v>#REF!</v>
      </c>
    </row>
    <row r="128" spans="1:6" s="39" customFormat="1" ht="16.5" customHeight="1" hidden="1">
      <c r="A128" s="104" t="s">
        <v>48</v>
      </c>
      <c r="B128" s="138" t="s">
        <v>47</v>
      </c>
      <c r="C128" s="144" t="s">
        <v>110</v>
      </c>
      <c r="D128" s="107" t="e">
        <f>SUM(#REF!+#REF!)</f>
        <v>#REF!</v>
      </c>
      <c r="E128" s="108">
        <v>0</v>
      </c>
      <c r="F128" s="109" t="e">
        <f t="shared" si="5"/>
        <v>#REF!</v>
      </c>
    </row>
    <row r="129" spans="1:6" s="39" customFormat="1" ht="16.5" customHeight="1" hidden="1">
      <c r="A129" s="104" t="s">
        <v>48</v>
      </c>
      <c r="B129" s="138" t="s">
        <v>44</v>
      </c>
      <c r="C129" s="144" t="s">
        <v>110</v>
      </c>
      <c r="D129" s="107" t="e">
        <f>SUM(#REF!+#REF!)</f>
        <v>#REF!</v>
      </c>
      <c r="E129" s="108">
        <v>0</v>
      </c>
      <c r="F129" s="109" t="e">
        <f t="shared" si="5"/>
        <v>#REF!</v>
      </c>
    </row>
    <row r="130" spans="1:6" s="39" customFormat="1" ht="16.5" customHeight="1" hidden="1">
      <c r="A130" s="104" t="s">
        <v>48</v>
      </c>
      <c r="B130" s="138" t="s">
        <v>46</v>
      </c>
      <c r="C130" s="144" t="s">
        <v>110</v>
      </c>
      <c r="D130" s="107" t="e">
        <f>SUM(#REF!+#REF!)</f>
        <v>#REF!</v>
      </c>
      <c r="E130" s="108">
        <v>0</v>
      </c>
      <c r="F130" s="109" t="e">
        <f t="shared" si="5"/>
        <v>#REF!</v>
      </c>
    </row>
    <row r="131" spans="1:6" s="39" customFormat="1" ht="16.5" customHeight="1" hidden="1">
      <c r="A131" s="104" t="s">
        <v>48</v>
      </c>
      <c r="B131" s="138" t="s">
        <v>44</v>
      </c>
      <c r="C131" s="144" t="s">
        <v>113</v>
      </c>
      <c r="D131" s="107" t="e">
        <f>SUM(#REF!+#REF!)</f>
        <v>#REF!</v>
      </c>
      <c r="E131" s="108">
        <v>0</v>
      </c>
      <c r="F131" s="109" t="e">
        <f t="shared" si="5"/>
        <v>#REF!</v>
      </c>
    </row>
    <row r="132" spans="1:6" s="39" customFormat="1" ht="16.5" customHeight="1" hidden="1">
      <c r="A132" s="104" t="s">
        <v>48</v>
      </c>
      <c r="B132" s="138" t="s">
        <v>47</v>
      </c>
      <c r="C132" s="144" t="s">
        <v>113</v>
      </c>
      <c r="D132" s="107">
        <v>0</v>
      </c>
      <c r="E132" s="108">
        <v>0</v>
      </c>
      <c r="F132" s="109" t="e">
        <f t="shared" si="5"/>
        <v>#DIV/0!</v>
      </c>
    </row>
    <row r="133" spans="1:6" s="39" customFormat="1" ht="15.75" customHeight="1" hidden="1">
      <c r="A133" s="104" t="s">
        <v>48</v>
      </c>
      <c r="B133" s="138" t="s">
        <v>102</v>
      </c>
      <c r="C133" s="144" t="s">
        <v>113</v>
      </c>
      <c r="D133" s="107" t="e">
        <f>SUM(#REF!+#REF!)</f>
        <v>#REF!</v>
      </c>
      <c r="E133" s="108">
        <v>0</v>
      </c>
      <c r="F133" s="109" t="e">
        <f t="shared" si="5"/>
        <v>#REF!</v>
      </c>
    </row>
    <row r="134" spans="1:6" s="39" customFormat="1" ht="14.25" customHeight="1" hidden="1">
      <c r="A134" s="104" t="s">
        <v>48</v>
      </c>
      <c r="B134" s="138" t="s">
        <v>46</v>
      </c>
      <c r="C134" s="144" t="s">
        <v>99</v>
      </c>
      <c r="D134" s="107" t="e">
        <f>SUM(#REF!+#REF!)</f>
        <v>#REF!</v>
      </c>
      <c r="E134" s="108">
        <v>0</v>
      </c>
      <c r="F134" s="109" t="e">
        <f t="shared" si="5"/>
        <v>#REF!</v>
      </c>
    </row>
    <row r="135" spans="1:6" s="39" customFormat="1" ht="33.75" customHeight="1" hidden="1">
      <c r="A135" s="104" t="s">
        <v>48</v>
      </c>
      <c r="B135" s="138" t="s">
        <v>49</v>
      </c>
      <c r="C135" s="144" t="s">
        <v>116</v>
      </c>
      <c r="D135" s="107" t="e">
        <f>SUM(#REF!+#REF!)</f>
        <v>#REF!</v>
      </c>
      <c r="E135" s="108">
        <v>0</v>
      </c>
      <c r="F135" s="109" t="e">
        <f t="shared" si="5"/>
        <v>#REF!</v>
      </c>
    </row>
    <row r="136" spans="1:6" s="39" customFormat="1" ht="21" customHeight="1" hidden="1">
      <c r="A136" s="104" t="s">
        <v>127</v>
      </c>
      <c r="B136" s="138" t="s">
        <v>44</v>
      </c>
      <c r="C136" s="140" t="s">
        <v>126</v>
      </c>
      <c r="D136" s="107" t="e">
        <f>SUM(#REF!+#REF!)</f>
        <v>#REF!</v>
      </c>
      <c r="E136" s="108">
        <v>0</v>
      </c>
      <c r="F136" s="109" t="e">
        <f t="shared" si="5"/>
        <v>#REF!</v>
      </c>
    </row>
    <row r="137" spans="1:6" s="39" customFormat="1" ht="18.75" customHeight="1" hidden="1">
      <c r="A137" s="104" t="s">
        <v>48</v>
      </c>
      <c r="B137" s="138" t="s">
        <v>46</v>
      </c>
      <c r="C137" s="140" t="s">
        <v>126</v>
      </c>
      <c r="D137" s="107">
        <v>0</v>
      </c>
      <c r="E137" s="108">
        <v>0</v>
      </c>
      <c r="F137" s="109" t="e">
        <f t="shared" si="5"/>
        <v>#DIV/0!</v>
      </c>
    </row>
    <row r="138" spans="1:6" s="39" customFormat="1" ht="20.25" customHeight="1" hidden="1">
      <c r="A138" s="104" t="s">
        <v>48</v>
      </c>
      <c r="B138" s="138" t="s">
        <v>51</v>
      </c>
      <c r="C138" s="140" t="s">
        <v>126</v>
      </c>
      <c r="D138" s="107">
        <v>0</v>
      </c>
      <c r="E138" s="108">
        <v>0</v>
      </c>
      <c r="F138" s="109" t="e">
        <f t="shared" si="5"/>
        <v>#DIV/0!</v>
      </c>
    </row>
    <row r="139" spans="1:6" s="39" customFormat="1" ht="16.5" customHeight="1">
      <c r="A139" s="104"/>
      <c r="B139" s="138"/>
      <c r="C139" s="139" t="s">
        <v>88</v>
      </c>
      <c r="D139" s="119">
        <f>D140+D142+D143+D144+D145</f>
        <v>376.6</v>
      </c>
      <c r="E139" s="119">
        <f>E140+E142+E143+E144+E145</f>
        <v>376.6</v>
      </c>
      <c r="F139" s="121">
        <f t="shared" si="5"/>
        <v>100</v>
      </c>
    </row>
    <row r="140" spans="1:6" s="9" customFormat="1" ht="17.25" customHeight="1">
      <c r="A140" s="104" t="s">
        <v>30</v>
      </c>
      <c r="B140" s="105">
        <v>223</v>
      </c>
      <c r="C140" s="145" t="s">
        <v>53</v>
      </c>
      <c r="D140" s="107">
        <v>349.6</v>
      </c>
      <c r="E140" s="108">
        <v>349.6</v>
      </c>
      <c r="F140" s="109">
        <f t="shared" si="5"/>
        <v>100</v>
      </c>
    </row>
    <row r="141" spans="1:6" s="9" customFormat="1" ht="15.75" customHeight="1" hidden="1">
      <c r="A141" s="104" t="s">
        <v>30</v>
      </c>
      <c r="B141" s="105">
        <v>223</v>
      </c>
      <c r="C141" s="145" t="s">
        <v>114</v>
      </c>
      <c r="D141" s="107" t="e">
        <f>SUM(#REF!+#REF!)</f>
        <v>#REF!</v>
      </c>
      <c r="E141" s="108">
        <v>0</v>
      </c>
      <c r="F141" s="109">
        <v>0</v>
      </c>
    </row>
    <row r="142" spans="1:6" s="9" customFormat="1" ht="15.75" customHeight="1" hidden="1">
      <c r="A142" s="104" t="s">
        <v>30</v>
      </c>
      <c r="B142" s="105">
        <v>225</v>
      </c>
      <c r="C142" s="145" t="s">
        <v>53</v>
      </c>
      <c r="D142" s="107">
        <v>0</v>
      </c>
      <c r="E142" s="108">
        <v>0</v>
      </c>
      <c r="F142" s="109" t="e">
        <f aca="true" t="shared" si="6" ref="F142:F155">SUM(E142/D142*100)</f>
        <v>#DIV/0!</v>
      </c>
    </row>
    <row r="143" spans="1:6" s="9" customFormat="1" ht="15.75" customHeight="1" hidden="1">
      <c r="A143" s="104" t="s">
        <v>30</v>
      </c>
      <c r="B143" s="105">
        <v>226</v>
      </c>
      <c r="C143" s="145" t="s">
        <v>53</v>
      </c>
      <c r="D143" s="107">
        <v>0</v>
      </c>
      <c r="E143" s="108">
        <v>0</v>
      </c>
      <c r="F143" s="109" t="e">
        <f t="shared" si="6"/>
        <v>#DIV/0!</v>
      </c>
    </row>
    <row r="144" spans="1:6" s="9" customFormat="1" ht="15.75" customHeight="1" hidden="1">
      <c r="A144" s="104" t="s">
        <v>30</v>
      </c>
      <c r="B144" s="105">
        <v>310</v>
      </c>
      <c r="C144" s="145" t="s">
        <v>53</v>
      </c>
      <c r="D144" s="107">
        <v>0</v>
      </c>
      <c r="E144" s="108">
        <v>0</v>
      </c>
      <c r="F144" s="109" t="e">
        <f t="shared" si="6"/>
        <v>#DIV/0!</v>
      </c>
    </row>
    <row r="145" spans="1:6" s="9" customFormat="1" ht="17.25" customHeight="1">
      <c r="A145" s="104" t="s">
        <v>30</v>
      </c>
      <c r="B145" s="105">
        <v>340</v>
      </c>
      <c r="C145" s="145" t="s">
        <v>53</v>
      </c>
      <c r="D145" s="107">
        <v>27</v>
      </c>
      <c r="E145" s="108">
        <v>27</v>
      </c>
      <c r="F145" s="109">
        <f t="shared" si="6"/>
        <v>100</v>
      </c>
    </row>
    <row r="146" spans="1:6" s="9" customFormat="1" ht="15.75" customHeight="1" hidden="1">
      <c r="A146" s="104" t="s">
        <v>30</v>
      </c>
      <c r="B146" s="105">
        <v>222</v>
      </c>
      <c r="C146" s="145" t="s">
        <v>54</v>
      </c>
      <c r="D146" s="107" t="e">
        <f>SUM(#REF!+#REF!)</f>
        <v>#REF!</v>
      </c>
      <c r="E146" s="108"/>
      <c r="F146" s="109" t="e">
        <f t="shared" si="6"/>
        <v>#REF!</v>
      </c>
    </row>
    <row r="147" spans="1:6" s="9" customFormat="1" ht="15.75" customHeight="1" hidden="1">
      <c r="A147" s="104" t="s">
        <v>30</v>
      </c>
      <c r="B147" s="105">
        <v>225</v>
      </c>
      <c r="C147" s="145" t="s">
        <v>54</v>
      </c>
      <c r="D147" s="107" t="e">
        <f>SUM(#REF!+#REF!)</f>
        <v>#REF!</v>
      </c>
      <c r="E147" s="108"/>
      <c r="F147" s="109" t="e">
        <f t="shared" si="6"/>
        <v>#REF!</v>
      </c>
    </row>
    <row r="148" spans="1:6" s="9" customFormat="1" ht="15.75" customHeight="1" hidden="1">
      <c r="A148" s="104" t="s">
        <v>30</v>
      </c>
      <c r="B148" s="105">
        <v>226</v>
      </c>
      <c r="C148" s="145" t="s">
        <v>54</v>
      </c>
      <c r="D148" s="107" t="e">
        <f>SUM(#REF!+#REF!)</f>
        <v>#REF!</v>
      </c>
      <c r="E148" s="108"/>
      <c r="F148" s="109" t="e">
        <f t="shared" si="6"/>
        <v>#REF!</v>
      </c>
    </row>
    <row r="149" spans="1:6" s="9" customFormat="1" ht="15.75" customHeight="1" hidden="1">
      <c r="A149" s="104" t="s">
        <v>30</v>
      </c>
      <c r="B149" s="105">
        <v>340</v>
      </c>
      <c r="C149" s="145" t="s">
        <v>54</v>
      </c>
      <c r="D149" s="107" t="e">
        <f>SUM(#REF!+#REF!)</f>
        <v>#REF!</v>
      </c>
      <c r="E149" s="108"/>
      <c r="F149" s="109" t="e">
        <f t="shared" si="6"/>
        <v>#REF!</v>
      </c>
    </row>
    <row r="150" spans="1:6" s="9" customFormat="1" ht="15.75" customHeight="1" hidden="1">
      <c r="A150" s="104" t="s">
        <v>30</v>
      </c>
      <c r="B150" s="105">
        <v>225</v>
      </c>
      <c r="C150" s="145" t="s">
        <v>89</v>
      </c>
      <c r="D150" s="107" t="e">
        <f>SUM(#REF!+#REF!)</f>
        <v>#REF!</v>
      </c>
      <c r="E150" s="108"/>
      <c r="F150" s="109" t="e">
        <f t="shared" si="6"/>
        <v>#REF!</v>
      </c>
    </row>
    <row r="151" spans="1:6" s="9" customFormat="1" ht="15.75" customHeight="1" hidden="1">
      <c r="A151" s="104" t="s">
        <v>30</v>
      </c>
      <c r="B151" s="105">
        <v>340</v>
      </c>
      <c r="C151" s="145" t="s">
        <v>89</v>
      </c>
      <c r="D151" s="107" t="e">
        <f>SUM(#REF!+#REF!)</f>
        <v>#REF!</v>
      </c>
      <c r="E151" s="108"/>
      <c r="F151" s="109" t="e">
        <f t="shared" si="6"/>
        <v>#REF!</v>
      </c>
    </row>
    <row r="152" spans="1:6" s="9" customFormat="1" ht="15.75" customHeight="1" hidden="1">
      <c r="A152" s="104" t="s">
        <v>30</v>
      </c>
      <c r="B152" s="105">
        <v>225</v>
      </c>
      <c r="C152" s="145" t="s">
        <v>55</v>
      </c>
      <c r="D152" s="107" t="e">
        <f>SUM(#REF!+#REF!)</f>
        <v>#REF!</v>
      </c>
      <c r="E152" s="108">
        <v>0</v>
      </c>
      <c r="F152" s="109" t="e">
        <f t="shared" si="6"/>
        <v>#REF!</v>
      </c>
    </row>
    <row r="153" spans="1:6" s="9" customFormat="1" ht="15.75" customHeight="1" hidden="1">
      <c r="A153" s="104" t="s">
        <v>30</v>
      </c>
      <c r="B153" s="105">
        <v>310</v>
      </c>
      <c r="C153" s="145" t="s">
        <v>55</v>
      </c>
      <c r="D153" s="107" t="e">
        <f>SUM(#REF!+#REF!)</f>
        <v>#REF!</v>
      </c>
      <c r="E153" s="108">
        <v>0</v>
      </c>
      <c r="F153" s="109" t="e">
        <f t="shared" si="6"/>
        <v>#REF!</v>
      </c>
    </row>
    <row r="154" spans="1:6" s="9" customFormat="1" ht="15.75" customHeight="1" hidden="1">
      <c r="A154" s="104" t="s">
        <v>30</v>
      </c>
      <c r="B154" s="105">
        <v>340</v>
      </c>
      <c r="C154" s="145" t="s">
        <v>55</v>
      </c>
      <c r="D154" s="107" t="e">
        <f>SUM(#REF!+#REF!)</f>
        <v>#REF!</v>
      </c>
      <c r="E154" s="108">
        <v>0</v>
      </c>
      <c r="F154" s="109" t="e">
        <f t="shared" si="6"/>
        <v>#REF!</v>
      </c>
    </row>
    <row r="155" spans="1:6" s="9" customFormat="1" ht="15.75" customHeight="1" hidden="1">
      <c r="A155" s="104" t="s">
        <v>30</v>
      </c>
      <c r="B155" s="105">
        <v>225</v>
      </c>
      <c r="C155" s="145" t="s">
        <v>50</v>
      </c>
      <c r="D155" s="107" t="e">
        <f>SUM(#REF!+#REF!)</f>
        <v>#REF!</v>
      </c>
      <c r="E155" s="108">
        <v>0</v>
      </c>
      <c r="F155" s="109" t="e">
        <f t="shared" si="6"/>
        <v>#REF!</v>
      </c>
    </row>
    <row r="156" spans="1:6" s="9" customFormat="1" ht="15.75" customHeight="1" hidden="1">
      <c r="A156" s="104" t="s">
        <v>30</v>
      </c>
      <c r="B156" s="105">
        <v>223</v>
      </c>
      <c r="C156" s="145" t="s">
        <v>50</v>
      </c>
      <c r="D156" s="107" t="e">
        <f>SUM(#REF!+#REF!)</f>
        <v>#REF!</v>
      </c>
      <c r="E156" s="108">
        <v>0</v>
      </c>
      <c r="F156" s="109">
        <v>0</v>
      </c>
    </row>
    <row r="157" spans="1:6" s="9" customFormat="1" ht="15.75" customHeight="1" hidden="1">
      <c r="A157" s="104" t="s">
        <v>30</v>
      </c>
      <c r="B157" s="105">
        <v>223</v>
      </c>
      <c r="C157" s="145" t="s">
        <v>50</v>
      </c>
      <c r="D157" s="107">
        <v>0</v>
      </c>
      <c r="E157" s="108">
        <v>0</v>
      </c>
      <c r="F157" s="109">
        <v>0</v>
      </c>
    </row>
    <row r="158" spans="1:6" s="9" customFormat="1" ht="17.25" customHeight="1" hidden="1">
      <c r="A158" s="104" t="s">
        <v>30</v>
      </c>
      <c r="B158" s="105">
        <v>226</v>
      </c>
      <c r="C158" s="145" t="s">
        <v>50</v>
      </c>
      <c r="D158" s="107" t="e">
        <f>SUM(#REF!+#REF!)</f>
        <v>#REF!</v>
      </c>
      <c r="E158" s="108">
        <v>0</v>
      </c>
      <c r="F158" s="109" t="e">
        <f>SUM(E158/D158*100)</f>
        <v>#REF!</v>
      </c>
    </row>
    <row r="159" spans="1:6" s="9" customFormat="1" ht="15.75" customHeight="1" hidden="1">
      <c r="A159" s="104" t="s">
        <v>30</v>
      </c>
      <c r="B159" s="105">
        <v>290</v>
      </c>
      <c r="C159" s="145" t="s">
        <v>50</v>
      </c>
      <c r="D159" s="107">
        <v>0</v>
      </c>
      <c r="E159" s="108">
        <v>0</v>
      </c>
      <c r="F159" s="109" t="e">
        <f>SUM(E159/D159*100)</f>
        <v>#DIV/0!</v>
      </c>
    </row>
    <row r="160" spans="1:6" s="9" customFormat="1" ht="17.25" customHeight="1" hidden="1">
      <c r="A160" s="104" t="s">
        <v>30</v>
      </c>
      <c r="B160" s="105">
        <v>310</v>
      </c>
      <c r="C160" s="145" t="s">
        <v>50</v>
      </c>
      <c r="D160" s="107" t="e">
        <f>SUM(#REF!+#REF!)</f>
        <v>#REF!</v>
      </c>
      <c r="E160" s="108">
        <v>0</v>
      </c>
      <c r="F160" s="109" t="e">
        <f>SUM(E160/D160*100)</f>
        <v>#REF!</v>
      </c>
    </row>
    <row r="161" spans="1:6" s="9" customFormat="1" ht="17.25" customHeight="1" hidden="1">
      <c r="A161" s="104" t="s">
        <v>30</v>
      </c>
      <c r="B161" s="105">
        <v>340</v>
      </c>
      <c r="C161" s="145" t="s">
        <v>50</v>
      </c>
      <c r="D161" s="107">
        <v>0</v>
      </c>
      <c r="E161" s="108">
        <v>0</v>
      </c>
      <c r="F161" s="109" t="e">
        <f>SUM(E161/D161*100)</f>
        <v>#DIV/0!</v>
      </c>
    </row>
    <row r="162" spans="1:6" s="39" customFormat="1" ht="17.25" customHeight="1" hidden="1">
      <c r="A162" s="104" t="s">
        <v>30</v>
      </c>
      <c r="B162" s="138" t="s">
        <v>51</v>
      </c>
      <c r="C162" s="144" t="s">
        <v>129</v>
      </c>
      <c r="D162" s="107">
        <v>0</v>
      </c>
      <c r="E162" s="85">
        <v>0</v>
      </c>
      <c r="F162" s="109">
        <v>0</v>
      </c>
    </row>
    <row r="163" spans="1:6" s="21" customFormat="1" ht="18.75">
      <c r="A163" s="184" t="s">
        <v>29</v>
      </c>
      <c r="B163" s="185"/>
      <c r="C163" s="186"/>
      <c r="D163" s="113">
        <f>D139+D125</f>
        <v>3976.1</v>
      </c>
      <c r="E163" s="113">
        <f>E139+E125</f>
        <v>3904.4</v>
      </c>
      <c r="F163" s="115">
        <f>SUM(E163/D163*100)</f>
        <v>98.19672543447096</v>
      </c>
    </row>
    <row r="164" spans="1:6" s="36" customFormat="1" ht="18.75" hidden="1">
      <c r="A164" s="187" t="s">
        <v>73</v>
      </c>
      <c r="B164" s="188"/>
      <c r="C164" s="189"/>
      <c r="D164" s="130"/>
      <c r="E164" s="74"/>
      <c r="F164" s="109">
        <v>0</v>
      </c>
    </row>
    <row r="165" spans="1:6" s="37" customFormat="1" ht="18" customHeight="1" hidden="1">
      <c r="A165" s="134" t="s">
        <v>74</v>
      </c>
      <c r="B165" s="135" t="s">
        <v>47</v>
      </c>
      <c r="C165" s="137" t="s">
        <v>80</v>
      </c>
      <c r="D165" s="141"/>
      <c r="E165" s="85"/>
      <c r="F165" s="109" t="e">
        <f>SUM(E165/D165*100)</f>
        <v>#DIV/0!</v>
      </c>
    </row>
    <row r="166" spans="1:6" s="37" customFormat="1" ht="15.75" hidden="1">
      <c r="A166" s="134" t="s">
        <v>74</v>
      </c>
      <c r="B166" s="135" t="s">
        <v>44</v>
      </c>
      <c r="C166" s="137" t="s">
        <v>81</v>
      </c>
      <c r="D166" s="141"/>
      <c r="E166" s="85"/>
      <c r="F166" s="109" t="e">
        <f>SUM(E166/D166*100)</f>
        <v>#DIV/0!</v>
      </c>
    </row>
    <row r="167" spans="1:6" s="37" customFormat="1" ht="15.75" hidden="1">
      <c r="A167" s="134" t="s">
        <v>74</v>
      </c>
      <c r="B167" s="135" t="s">
        <v>46</v>
      </c>
      <c r="C167" s="137" t="s">
        <v>81</v>
      </c>
      <c r="D167" s="141"/>
      <c r="E167" s="85"/>
      <c r="F167" s="109" t="e">
        <f>SUM(E167/D167*100)</f>
        <v>#DIV/0!</v>
      </c>
    </row>
    <row r="168" spans="1:6" s="38" customFormat="1" ht="18.75" hidden="1">
      <c r="A168" s="184" t="s">
        <v>75</v>
      </c>
      <c r="B168" s="185"/>
      <c r="C168" s="186"/>
      <c r="D168" s="113"/>
      <c r="E168" s="114"/>
      <c r="F168" s="109">
        <v>0</v>
      </c>
    </row>
    <row r="169" spans="1:6" ht="21.75" customHeight="1" hidden="1">
      <c r="A169" s="187" t="s">
        <v>33</v>
      </c>
      <c r="B169" s="188"/>
      <c r="C169" s="189"/>
      <c r="D169" s="130"/>
      <c r="E169" s="74"/>
      <c r="F169" s="125"/>
    </row>
    <row r="170" spans="1:6" s="9" customFormat="1" ht="15" customHeight="1" hidden="1">
      <c r="A170" s="134" t="s">
        <v>35</v>
      </c>
      <c r="B170" s="135" t="s">
        <v>78</v>
      </c>
      <c r="C170" s="106" t="s">
        <v>1</v>
      </c>
      <c r="D170" s="107"/>
      <c r="E170" s="108"/>
      <c r="F170" s="109" t="e">
        <f>SUM(E170/D170*100)</f>
        <v>#DIV/0!</v>
      </c>
    </row>
    <row r="171" spans="1:6" s="9" customFormat="1" ht="15" customHeight="1" hidden="1">
      <c r="A171" s="134" t="s">
        <v>35</v>
      </c>
      <c r="B171" s="135" t="s">
        <v>79</v>
      </c>
      <c r="C171" s="106" t="s">
        <v>5</v>
      </c>
      <c r="D171" s="107" t="e">
        <f>SUM(#REF!+#REF!)</f>
        <v>#REF!</v>
      </c>
      <c r="E171" s="108"/>
      <c r="F171" s="109" t="e">
        <f>SUM(E171/D171*100)</f>
        <v>#REF!</v>
      </c>
    </row>
    <row r="172" spans="1:6" s="9" customFormat="1" ht="15" customHeight="1" hidden="1">
      <c r="A172" s="134" t="s">
        <v>35</v>
      </c>
      <c r="B172" s="135" t="s">
        <v>44</v>
      </c>
      <c r="C172" s="106" t="s">
        <v>9</v>
      </c>
      <c r="D172" s="107">
        <v>0</v>
      </c>
      <c r="E172" s="108">
        <v>0</v>
      </c>
      <c r="F172" s="109" t="e">
        <f>SUM(E172/D172*100)</f>
        <v>#DIV/0!</v>
      </c>
    </row>
    <row r="173" spans="1:6" s="9" customFormat="1" ht="15" customHeight="1" hidden="1">
      <c r="A173" s="134" t="s">
        <v>35</v>
      </c>
      <c r="B173" s="135" t="s">
        <v>34</v>
      </c>
      <c r="C173" s="137" t="s">
        <v>11</v>
      </c>
      <c r="D173" s="107">
        <v>0</v>
      </c>
      <c r="E173" s="108">
        <v>0</v>
      </c>
      <c r="F173" s="109" t="e">
        <f>SUM(E173/D173*100)</f>
        <v>#DIV/0!</v>
      </c>
    </row>
    <row r="174" spans="1:6" s="9" customFormat="1" ht="15" customHeight="1" hidden="1">
      <c r="A174" s="134" t="s">
        <v>35</v>
      </c>
      <c r="B174" s="135" t="s">
        <v>46</v>
      </c>
      <c r="C174" s="145" t="s">
        <v>13</v>
      </c>
      <c r="D174" s="107">
        <v>0</v>
      </c>
      <c r="E174" s="108">
        <v>0</v>
      </c>
      <c r="F174" s="109">
        <v>0</v>
      </c>
    </row>
    <row r="175" spans="1:6" s="9" customFormat="1" ht="15" customHeight="1" hidden="1">
      <c r="A175" s="134" t="s">
        <v>35</v>
      </c>
      <c r="B175" s="135" t="s">
        <v>51</v>
      </c>
      <c r="C175" s="145" t="s">
        <v>14</v>
      </c>
      <c r="D175" s="107">
        <v>0</v>
      </c>
      <c r="E175" s="108">
        <v>0</v>
      </c>
      <c r="F175" s="109">
        <v>0</v>
      </c>
    </row>
    <row r="176" spans="1:6" s="21" customFormat="1" ht="18.75" customHeight="1" hidden="1">
      <c r="A176" s="184" t="s">
        <v>36</v>
      </c>
      <c r="B176" s="185"/>
      <c r="C176" s="186"/>
      <c r="D176" s="146">
        <f>D172+D173+D174+D175</f>
        <v>0</v>
      </c>
      <c r="E176" s="146">
        <f>E172+E173+E174+E175</f>
        <v>0</v>
      </c>
      <c r="F176" s="115" t="e">
        <f>SUM(E176/D176*100)</f>
        <v>#DIV/0!</v>
      </c>
    </row>
    <row r="177" spans="1:6" s="9" customFormat="1" ht="32.25" customHeight="1">
      <c r="A177" s="194" t="s">
        <v>66</v>
      </c>
      <c r="B177" s="195"/>
      <c r="C177" s="195"/>
      <c r="D177" s="196"/>
      <c r="E177" s="133"/>
      <c r="F177" s="125"/>
    </row>
    <row r="178" spans="1:6" s="9" customFormat="1" ht="16.5" customHeight="1">
      <c r="A178" s="116" t="s">
        <v>67</v>
      </c>
      <c r="B178" s="117">
        <v>210</v>
      </c>
      <c r="C178" s="118" t="s">
        <v>27</v>
      </c>
      <c r="D178" s="131">
        <f>SUM(D179:D181)</f>
        <v>3693.3</v>
      </c>
      <c r="E178" s="132">
        <f>SUM(E179:E181)</f>
        <v>3672.2000000000003</v>
      </c>
      <c r="F178" s="121">
        <f aca="true" t="shared" si="7" ref="F178:F185">SUM(E178/D178*100)</f>
        <v>99.42869520483038</v>
      </c>
    </row>
    <row r="179" spans="1:6" s="9" customFormat="1" ht="15.75">
      <c r="A179" s="104" t="s">
        <v>67</v>
      </c>
      <c r="B179" s="105">
        <v>211</v>
      </c>
      <c r="C179" s="106" t="s">
        <v>0</v>
      </c>
      <c r="D179" s="107">
        <v>2824.9</v>
      </c>
      <c r="E179" s="108">
        <v>2803.8</v>
      </c>
      <c r="F179" s="109">
        <f t="shared" si="7"/>
        <v>99.25307090516479</v>
      </c>
    </row>
    <row r="180" spans="1:6" s="9" customFormat="1" ht="15.75" hidden="1">
      <c r="A180" s="104" t="s">
        <v>67</v>
      </c>
      <c r="B180" s="105">
        <v>212</v>
      </c>
      <c r="C180" s="106" t="s">
        <v>1</v>
      </c>
      <c r="D180" s="107">
        <v>0</v>
      </c>
      <c r="E180" s="108">
        <v>0</v>
      </c>
      <c r="F180" s="109" t="e">
        <f t="shared" si="7"/>
        <v>#DIV/0!</v>
      </c>
    </row>
    <row r="181" spans="1:6" s="9" customFormat="1" ht="15.75">
      <c r="A181" s="104" t="s">
        <v>67</v>
      </c>
      <c r="B181" s="105">
        <v>213</v>
      </c>
      <c r="C181" s="106" t="s">
        <v>2</v>
      </c>
      <c r="D181" s="107">
        <v>868.4</v>
      </c>
      <c r="E181" s="108">
        <v>868.4</v>
      </c>
      <c r="F181" s="109">
        <f t="shared" si="7"/>
        <v>100</v>
      </c>
    </row>
    <row r="182" spans="1:6" s="9" customFormat="1" ht="15.75">
      <c r="A182" s="116" t="s">
        <v>67</v>
      </c>
      <c r="B182" s="117">
        <v>220</v>
      </c>
      <c r="C182" s="118" t="s">
        <v>3</v>
      </c>
      <c r="D182" s="119">
        <f>D183+D184+D185+D187+D188</f>
        <v>2463.7999999999997</v>
      </c>
      <c r="E182" s="119">
        <f>E183+E184+E185+E187+E188</f>
        <v>2463.7999999999997</v>
      </c>
      <c r="F182" s="121">
        <f t="shared" si="7"/>
        <v>100</v>
      </c>
    </row>
    <row r="183" spans="1:6" s="9" customFormat="1" ht="15.75">
      <c r="A183" s="104" t="s">
        <v>67</v>
      </c>
      <c r="B183" s="105">
        <v>221</v>
      </c>
      <c r="C183" s="106" t="s">
        <v>4</v>
      </c>
      <c r="D183" s="107">
        <v>30.5</v>
      </c>
      <c r="E183" s="108">
        <v>30.5</v>
      </c>
      <c r="F183" s="109">
        <f t="shared" si="7"/>
        <v>100</v>
      </c>
    </row>
    <row r="184" spans="1:6" s="9" customFormat="1" ht="15.75" hidden="1">
      <c r="A184" s="104" t="s">
        <v>67</v>
      </c>
      <c r="B184" s="105">
        <v>222</v>
      </c>
      <c r="C184" s="106" t="s">
        <v>5</v>
      </c>
      <c r="D184" s="107">
        <v>0</v>
      </c>
      <c r="E184" s="108">
        <v>0</v>
      </c>
      <c r="F184" s="109" t="e">
        <f t="shared" si="7"/>
        <v>#DIV/0!</v>
      </c>
    </row>
    <row r="185" spans="1:6" s="9" customFormat="1" ht="16.5" customHeight="1">
      <c r="A185" s="104" t="s">
        <v>67</v>
      </c>
      <c r="B185" s="105">
        <v>223</v>
      </c>
      <c r="C185" s="106" t="s">
        <v>6</v>
      </c>
      <c r="D185" s="107">
        <v>1883.7</v>
      </c>
      <c r="E185" s="108">
        <v>1883.7</v>
      </c>
      <c r="F185" s="109">
        <f t="shared" si="7"/>
        <v>100</v>
      </c>
    </row>
    <row r="186" spans="1:6" s="9" customFormat="1" ht="15.75" hidden="1">
      <c r="A186" s="104" t="s">
        <v>67</v>
      </c>
      <c r="B186" s="105">
        <v>224</v>
      </c>
      <c r="C186" s="106" t="s">
        <v>7</v>
      </c>
      <c r="D186" s="107" t="e">
        <f>SUM(#REF!+#REF!)</f>
        <v>#REF!</v>
      </c>
      <c r="E186" s="108"/>
      <c r="F186" s="109">
        <v>0</v>
      </c>
    </row>
    <row r="187" spans="1:6" s="9" customFormat="1" ht="15.75">
      <c r="A187" s="104" t="s">
        <v>67</v>
      </c>
      <c r="B187" s="105">
        <v>225</v>
      </c>
      <c r="C187" s="106" t="s">
        <v>8</v>
      </c>
      <c r="D187" s="107">
        <v>540</v>
      </c>
      <c r="E187" s="108">
        <v>540</v>
      </c>
      <c r="F187" s="109">
        <f aca="true" t="shared" si="8" ref="F187:F193">SUM(E187/D187*100)</f>
        <v>100</v>
      </c>
    </row>
    <row r="188" spans="1:6" s="9" customFormat="1" ht="15.75">
      <c r="A188" s="104" t="s">
        <v>67</v>
      </c>
      <c r="B188" s="105">
        <v>226</v>
      </c>
      <c r="C188" s="106" t="s">
        <v>9</v>
      </c>
      <c r="D188" s="107">
        <v>9.6</v>
      </c>
      <c r="E188" s="108">
        <v>9.6</v>
      </c>
      <c r="F188" s="109">
        <f t="shared" si="8"/>
        <v>100</v>
      </c>
    </row>
    <row r="189" spans="1:6" s="6" customFormat="1" ht="15.75">
      <c r="A189" s="116" t="s">
        <v>67</v>
      </c>
      <c r="B189" s="117">
        <v>290</v>
      </c>
      <c r="C189" s="118" t="s">
        <v>11</v>
      </c>
      <c r="D189" s="119">
        <v>88.7</v>
      </c>
      <c r="E189" s="120">
        <v>88.7</v>
      </c>
      <c r="F189" s="121">
        <f t="shared" si="8"/>
        <v>100</v>
      </c>
    </row>
    <row r="190" spans="1:6" s="6" customFormat="1" ht="15.75">
      <c r="A190" s="116" t="s">
        <v>67</v>
      </c>
      <c r="B190" s="117">
        <v>300</v>
      </c>
      <c r="C190" s="118" t="s">
        <v>12</v>
      </c>
      <c r="D190" s="119">
        <f>SUM(D191:D192)</f>
        <v>1185</v>
      </c>
      <c r="E190" s="119">
        <f>SUM(E191:E192)</f>
        <v>1185</v>
      </c>
      <c r="F190" s="121">
        <f t="shared" si="8"/>
        <v>100</v>
      </c>
    </row>
    <row r="191" spans="1:6" s="9" customFormat="1" ht="15.75">
      <c r="A191" s="104" t="s">
        <v>67</v>
      </c>
      <c r="B191" s="105">
        <v>310</v>
      </c>
      <c r="C191" s="106" t="s">
        <v>13</v>
      </c>
      <c r="D191" s="107">
        <v>1176</v>
      </c>
      <c r="E191" s="108">
        <v>1176</v>
      </c>
      <c r="F191" s="109">
        <f t="shared" si="8"/>
        <v>100</v>
      </c>
    </row>
    <row r="192" spans="1:6" s="9" customFormat="1" ht="15.75" customHeight="1">
      <c r="A192" s="104" t="s">
        <v>67</v>
      </c>
      <c r="B192" s="105">
        <v>340</v>
      </c>
      <c r="C192" s="106" t="s">
        <v>14</v>
      </c>
      <c r="D192" s="107">
        <v>9</v>
      </c>
      <c r="E192" s="108">
        <v>9</v>
      </c>
      <c r="F192" s="109">
        <f t="shared" si="8"/>
        <v>100</v>
      </c>
    </row>
    <row r="193" spans="1:6" s="21" customFormat="1" ht="18.75" hidden="1">
      <c r="A193" s="184" t="s">
        <v>122</v>
      </c>
      <c r="B193" s="185"/>
      <c r="C193" s="186"/>
      <c r="D193" s="113">
        <f>SUM(D178,D182,D189,D190)</f>
        <v>7430.8</v>
      </c>
      <c r="E193" s="113">
        <f>SUM(E178,E182,E189,E190)</f>
        <v>7409.7</v>
      </c>
      <c r="F193" s="115">
        <f t="shared" si="8"/>
        <v>99.7160467244442</v>
      </c>
    </row>
    <row r="194" spans="1:6" s="9" customFormat="1" ht="15.75" hidden="1">
      <c r="A194" s="104" t="s">
        <v>119</v>
      </c>
      <c r="B194" s="105">
        <v>211</v>
      </c>
      <c r="C194" s="106" t="s">
        <v>0</v>
      </c>
      <c r="D194" s="107">
        <v>0</v>
      </c>
      <c r="E194" s="108">
        <v>0</v>
      </c>
      <c r="F194" s="109"/>
    </row>
    <row r="195" spans="1:6" s="9" customFormat="1" ht="15.75" hidden="1">
      <c r="A195" s="104" t="s">
        <v>119</v>
      </c>
      <c r="B195" s="105">
        <v>212</v>
      </c>
      <c r="C195" s="106" t="s">
        <v>1</v>
      </c>
      <c r="D195" s="107">
        <v>0</v>
      </c>
      <c r="E195" s="108">
        <v>0</v>
      </c>
      <c r="F195" s="109"/>
    </row>
    <row r="196" spans="1:6" s="9" customFormat="1" ht="15.75" hidden="1">
      <c r="A196" s="104" t="s">
        <v>119</v>
      </c>
      <c r="B196" s="105">
        <v>213</v>
      </c>
      <c r="C196" s="106" t="s">
        <v>2</v>
      </c>
      <c r="D196" s="107">
        <v>0</v>
      </c>
      <c r="E196" s="108">
        <v>0</v>
      </c>
      <c r="F196" s="109"/>
    </row>
    <row r="197" spans="1:6" s="21" customFormat="1" ht="18.75" hidden="1">
      <c r="A197" s="184" t="s">
        <v>121</v>
      </c>
      <c r="B197" s="185"/>
      <c r="C197" s="186"/>
      <c r="D197" s="113">
        <f>SUM(D194:D196)</f>
        <v>0</v>
      </c>
      <c r="E197" s="113">
        <f>SUM(E194:E196)</f>
        <v>0</v>
      </c>
      <c r="F197" s="115" t="e">
        <f>SUM(E197/D197*100)</f>
        <v>#DIV/0!</v>
      </c>
    </row>
    <row r="198" spans="1:6" s="21" customFormat="1" ht="18.75">
      <c r="A198" s="184" t="s">
        <v>68</v>
      </c>
      <c r="B198" s="185"/>
      <c r="C198" s="186"/>
      <c r="D198" s="113">
        <f>SUM(D193,D197)</f>
        <v>7430.8</v>
      </c>
      <c r="E198" s="113">
        <f>SUM(E193,E197)</f>
        <v>7409.7</v>
      </c>
      <c r="F198" s="115">
        <f>SUM(E198/D198*100)</f>
        <v>99.7160467244442</v>
      </c>
    </row>
    <row r="199" spans="1:6" s="36" customFormat="1" ht="18.75" hidden="1">
      <c r="A199" s="187" t="s">
        <v>42</v>
      </c>
      <c r="B199" s="188"/>
      <c r="C199" s="189"/>
      <c r="D199" s="130"/>
      <c r="E199" s="74"/>
      <c r="F199" s="125"/>
    </row>
    <row r="200" spans="1:6" s="56" customFormat="1" ht="15.75" hidden="1">
      <c r="A200" s="147" t="s">
        <v>111</v>
      </c>
      <c r="B200" s="148" t="s">
        <v>112</v>
      </c>
      <c r="C200" s="149" t="s">
        <v>101</v>
      </c>
      <c r="D200" s="119" t="e">
        <f>SUM(#REF!+#REF!)</f>
        <v>#REF!</v>
      </c>
      <c r="E200" s="132">
        <v>0</v>
      </c>
      <c r="F200" s="121">
        <v>0</v>
      </c>
    </row>
    <row r="201" spans="1:6" s="37" customFormat="1" ht="15.75" hidden="1">
      <c r="A201" s="134" t="s">
        <v>43</v>
      </c>
      <c r="B201" s="135" t="s">
        <v>44</v>
      </c>
      <c r="C201" s="137" t="s">
        <v>128</v>
      </c>
      <c r="D201" s="107">
        <v>0</v>
      </c>
      <c r="E201" s="85">
        <v>0</v>
      </c>
      <c r="F201" s="109" t="e">
        <f>SUM(E201/D201*100)</f>
        <v>#DIV/0!</v>
      </c>
    </row>
    <row r="202" spans="1:6" s="37" customFormat="1" ht="15.75" hidden="1">
      <c r="A202" s="134" t="s">
        <v>43</v>
      </c>
      <c r="B202" s="135" t="s">
        <v>51</v>
      </c>
      <c r="C202" s="137" t="s">
        <v>14</v>
      </c>
      <c r="D202" s="107">
        <v>0</v>
      </c>
      <c r="E202" s="85">
        <v>0</v>
      </c>
      <c r="F202" s="109" t="e">
        <f>SUM(E202/D202*100)</f>
        <v>#DIV/0!</v>
      </c>
    </row>
    <row r="203" spans="1:6" s="37" customFormat="1" ht="15.75" hidden="1">
      <c r="A203" s="134" t="s">
        <v>43</v>
      </c>
      <c r="B203" s="135" t="s">
        <v>34</v>
      </c>
      <c r="C203" s="137" t="s">
        <v>11</v>
      </c>
      <c r="D203" s="107">
        <v>0</v>
      </c>
      <c r="E203" s="85">
        <v>0</v>
      </c>
      <c r="F203" s="109" t="e">
        <f>SUM(E203/D203*100)</f>
        <v>#DIV/0!</v>
      </c>
    </row>
    <row r="204" spans="1:6" s="38" customFormat="1" ht="18.75" hidden="1">
      <c r="A204" s="184" t="s">
        <v>45</v>
      </c>
      <c r="B204" s="185"/>
      <c r="C204" s="186"/>
      <c r="D204" s="113">
        <f>D202+D203</f>
        <v>0</v>
      </c>
      <c r="E204" s="113">
        <f>SUM(E200:E203)</f>
        <v>0</v>
      </c>
      <c r="F204" s="115" t="e">
        <f>SUM(E204/D204*100)</f>
        <v>#DIV/0!</v>
      </c>
    </row>
    <row r="205" spans="1:6" ht="19.5" customHeight="1" hidden="1">
      <c r="A205" s="190" t="s">
        <v>91</v>
      </c>
      <c r="B205" s="191"/>
      <c r="C205" s="192"/>
      <c r="D205" s="130"/>
      <c r="E205" s="74"/>
      <c r="F205" s="125"/>
    </row>
    <row r="206" spans="1:6" s="9" customFormat="1" ht="19.5" customHeight="1" hidden="1">
      <c r="A206" s="116" t="s">
        <v>92</v>
      </c>
      <c r="B206" s="117">
        <v>210</v>
      </c>
      <c r="C206" s="118" t="s">
        <v>27</v>
      </c>
      <c r="D206" s="107"/>
      <c r="E206" s="108"/>
      <c r="F206" s="109" t="e">
        <f>SUM(E206/D206*100)</f>
        <v>#DIV/0!</v>
      </c>
    </row>
    <row r="207" spans="1:6" s="9" customFormat="1" ht="15.75" hidden="1">
      <c r="A207" s="104" t="s">
        <v>92</v>
      </c>
      <c r="B207" s="105">
        <v>211</v>
      </c>
      <c r="C207" s="106" t="s">
        <v>0</v>
      </c>
      <c r="D207" s="107"/>
      <c r="E207" s="108"/>
      <c r="F207" s="109" t="e">
        <f>SUM(E207/D207*100)</f>
        <v>#DIV/0!</v>
      </c>
    </row>
    <row r="208" spans="1:6" s="39" customFormat="1" ht="15.75" customHeight="1" hidden="1">
      <c r="A208" s="104" t="s">
        <v>92</v>
      </c>
      <c r="B208" s="105">
        <v>212</v>
      </c>
      <c r="C208" s="144" t="s">
        <v>1</v>
      </c>
      <c r="D208" s="141"/>
      <c r="E208" s="85"/>
      <c r="F208" s="109" t="e">
        <f>SUM(E208/D208*100)</f>
        <v>#DIV/0!</v>
      </c>
    </row>
    <row r="209" spans="1:6" s="9" customFormat="1" ht="15.75" hidden="1">
      <c r="A209" s="104" t="s">
        <v>92</v>
      </c>
      <c r="B209" s="105">
        <v>213</v>
      </c>
      <c r="C209" s="106" t="s">
        <v>2</v>
      </c>
      <c r="D209" s="107"/>
      <c r="E209" s="108"/>
      <c r="F209" s="109" t="e">
        <f>SUM(E209/D209*100)</f>
        <v>#DIV/0!</v>
      </c>
    </row>
    <row r="210" spans="1:6" s="9" customFormat="1" ht="15.75" hidden="1">
      <c r="A210" s="116" t="s">
        <v>92</v>
      </c>
      <c r="B210" s="117">
        <v>220</v>
      </c>
      <c r="C210" s="118" t="s">
        <v>3</v>
      </c>
      <c r="D210" s="119">
        <v>0</v>
      </c>
      <c r="E210" s="120">
        <f>SUM(E212:E216)</f>
        <v>0</v>
      </c>
      <c r="F210" s="109" t="e">
        <f>SUM(E210/D210*100)</f>
        <v>#DIV/0!</v>
      </c>
    </row>
    <row r="211" spans="1:6" s="9" customFormat="1" ht="15.75" hidden="1">
      <c r="A211" s="104" t="s">
        <v>92</v>
      </c>
      <c r="B211" s="105">
        <v>221</v>
      </c>
      <c r="C211" s="106" t="s">
        <v>4</v>
      </c>
      <c r="D211" s="107"/>
      <c r="E211" s="108"/>
      <c r="F211" s="109">
        <v>0</v>
      </c>
    </row>
    <row r="212" spans="1:6" s="39" customFormat="1" ht="14.25" customHeight="1" hidden="1">
      <c r="A212" s="104" t="s">
        <v>92</v>
      </c>
      <c r="B212" s="105">
        <v>222</v>
      </c>
      <c r="C212" s="106" t="s">
        <v>5</v>
      </c>
      <c r="D212" s="107" t="e">
        <f>SUM(#REF!+#REF!)</f>
        <v>#REF!</v>
      </c>
      <c r="E212" s="85"/>
      <c r="F212" s="109">
        <v>0</v>
      </c>
    </row>
    <row r="213" spans="1:6" s="9" customFormat="1" ht="14.25" customHeight="1" hidden="1">
      <c r="A213" s="104" t="s">
        <v>92</v>
      </c>
      <c r="B213" s="105">
        <v>223</v>
      </c>
      <c r="C213" s="106" t="s">
        <v>6</v>
      </c>
      <c r="D213" s="107" t="e">
        <f>SUM(#REF!+#REF!)</f>
        <v>#REF!</v>
      </c>
      <c r="E213" s="108"/>
      <c r="F213" s="109" t="e">
        <f>SUM(E213/D213*100)</f>
        <v>#REF!</v>
      </c>
    </row>
    <row r="214" spans="1:6" s="9" customFormat="1" ht="14.25" customHeight="1" hidden="1">
      <c r="A214" s="104" t="s">
        <v>92</v>
      </c>
      <c r="B214" s="105">
        <v>224</v>
      </c>
      <c r="C214" s="106" t="s">
        <v>7</v>
      </c>
      <c r="D214" s="107" t="e">
        <f>SUM(#REF!+#REF!)</f>
        <v>#REF!</v>
      </c>
      <c r="E214" s="108"/>
      <c r="F214" s="109" t="e">
        <f>SUM(E214/D214*100)</f>
        <v>#REF!</v>
      </c>
    </row>
    <row r="215" spans="1:6" s="9" customFormat="1" ht="14.25" customHeight="1" hidden="1">
      <c r="A215" s="104" t="s">
        <v>92</v>
      </c>
      <c r="B215" s="105">
        <v>225</v>
      </c>
      <c r="C215" s="106" t="s">
        <v>8</v>
      </c>
      <c r="D215" s="107" t="e">
        <f>SUM(#REF!+#REF!)</f>
        <v>#REF!</v>
      </c>
      <c r="E215" s="108">
        <v>0</v>
      </c>
      <c r="F215" s="109" t="e">
        <f>SUM(E215/D215*100)</f>
        <v>#REF!</v>
      </c>
    </row>
    <row r="216" spans="1:6" s="39" customFormat="1" ht="14.25" customHeight="1" hidden="1">
      <c r="A216" s="104" t="s">
        <v>92</v>
      </c>
      <c r="B216" s="105">
        <v>226</v>
      </c>
      <c r="C216" s="145" t="s">
        <v>9</v>
      </c>
      <c r="D216" s="107" t="e">
        <f>SUM(#REF!+#REF!)</f>
        <v>#REF!</v>
      </c>
      <c r="E216" s="85">
        <v>0</v>
      </c>
      <c r="F216" s="109" t="e">
        <f>SUM(E216/D216*100)</f>
        <v>#REF!</v>
      </c>
    </row>
    <row r="217" spans="1:6" s="6" customFormat="1" ht="14.25" customHeight="1" hidden="1">
      <c r="A217" s="116" t="s">
        <v>92</v>
      </c>
      <c r="B217" s="117">
        <v>290</v>
      </c>
      <c r="C217" s="149" t="s">
        <v>11</v>
      </c>
      <c r="D217" s="119" t="e">
        <f>SUM(#REF!+#REF!)</f>
        <v>#REF!</v>
      </c>
      <c r="E217" s="120">
        <v>0</v>
      </c>
      <c r="F217" s="109" t="e">
        <f>SUM(E217/D217*100)</f>
        <v>#REF!</v>
      </c>
    </row>
    <row r="218" spans="1:6" s="6" customFormat="1" ht="14.25" customHeight="1" hidden="1">
      <c r="A218" s="116" t="s">
        <v>92</v>
      </c>
      <c r="B218" s="117">
        <v>300</v>
      </c>
      <c r="C218" s="118" t="s">
        <v>12</v>
      </c>
      <c r="D218" s="119">
        <f>D219+D220</f>
        <v>0</v>
      </c>
      <c r="E218" s="120">
        <f>SUM(E219:E220)</f>
        <v>0</v>
      </c>
      <c r="F218" s="109">
        <v>0</v>
      </c>
    </row>
    <row r="219" spans="1:6" s="9" customFormat="1" ht="14.25" customHeight="1" hidden="1">
      <c r="A219" s="104" t="s">
        <v>92</v>
      </c>
      <c r="B219" s="105">
        <v>310</v>
      </c>
      <c r="C219" s="145" t="s">
        <v>13</v>
      </c>
      <c r="D219" s="107">
        <v>0</v>
      </c>
      <c r="E219" s="108">
        <v>0</v>
      </c>
      <c r="F219" s="109" t="e">
        <f aca="true" t="shared" si="9" ref="F219:F229">SUM(E219/D219*100)</f>
        <v>#DIV/0!</v>
      </c>
    </row>
    <row r="220" spans="1:6" s="9" customFormat="1" ht="14.25" customHeight="1" hidden="1">
      <c r="A220" s="104" t="s">
        <v>92</v>
      </c>
      <c r="B220" s="105">
        <v>340</v>
      </c>
      <c r="C220" s="145" t="s">
        <v>14</v>
      </c>
      <c r="D220" s="107">
        <v>0</v>
      </c>
      <c r="E220" s="108">
        <v>0</v>
      </c>
      <c r="F220" s="109" t="e">
        <f t="shared" si="9"/>
        <v>#DIV/0!</v>
      </c>
    </row>
    <row r="221" spans="1:6" s="21" customFormat="1" ht="18.75" hidden="1">
      <c r="A221" s="184" t="s">
        <v>31</v>
      </c>
      <c r="B221" s="185"/>
      <c r="C221" s="186"/>
      <c r="D221" s="113">
        <f>D218</f>
        <v>0</v>
      </c>
      <c r="E221" s="114">
        <f>SUM(E218,E217,E210)</f>
        <v>0</v>
      </c>
      <c r="F221" s="115" t="e">
        <f t="shared" si="9"/>
        <v>#DIV/0!</v>
      </c>
    </row>
    <row r="222" spans="1:6" s="36" customFormat="1" ht="18.75" hidden="1">
      <c r="A222" s="187" t="s">
        <v>42</v>
      </c>
      <c r="B222" s="188"/>
      <c r="C222" s="189"/>
      <c r="D222" s="141"/>
      <c r="E222" s="85"/>
      <c r="F222" s="109" t="e">
        <f t="shared" si="9"/>
        <v>#DIV/0!</v>
      </c>
    </row>
    <row r="223" spans="1:6" s="37" customFormat="1" ht="15.75" hidden="1">
      <c r="A223" s="134" t="s">
        <v>43</v>
      </c>
      <c r="B223" s="135" t="s">
        <v>44</v>
      </c>
      <c r="C223" s="137" t="s">
        <v>71</v>
      </c>
      <c r="D223" s="141"/>
      <c r="E223" s="85"/>
      <c r="F223" s="109" t="e">
        <f t="shared" si="9"/>
        <v>#DIV/0!</v>
      </c>
    </row>
    <row r="224" spans="1:6" s="37" customFormat="1" ht="15.75" hidden="1">
      <c r="A224" s="134" t="s">
        <v>43</v>
      </c>
      <c r="B224" s="135" t="s">
        <v>34</v>
      </c>
      <c r="C224" s="137" t="s">
        <v>71</v>
      </c>
      <c r="D224" s="141"/>
      <c r="E224" s="85"/>
      <c r="F224" s="109" t="e">
        <f t="shared" si="9"/>
        <v>#DIV/0!</v>
      </c>
    </row>
    <row r="225" spans="1:6" s="37" customFormat="1" ht="15.75" hidden="1">
      <c r="A225" s="134" t="s">
        <v>43</v>
      </c>
      <c r="B225" s="135" t="s">
        <v>51</v>
      </c>
      <c r="C225" s="137" t="s">
        <v>71</v>
      </c>
      <c r="D225" s="141"/>
      <c r="E225" s="85"/>
      <c r="F225" s="109" t="e">
        <f t="shared" si="9"/>
        <v>#DIV/0!</v>
      </c>
    </row>
    <row r="226" spans="1:6" s="37" customFormat="1" ht="15.75" hidden="1">
      <c r="A226" s="134" t="s">
        <v>70</v>
      </c>
      <c r="B226" s="135" t="s">
        <v>44</v>
      </c>
      <c r="C226" s="137" t="s">
        <v>72</v>
      </c>
      <c r="D226" s="141"/>
      <c r="E226" s="85"/>
      <c r="F226" s="109" t="e">
        <f t="shared" si="9"/>
        <v>#DIV/0!</v>
      </c>
    </row>
    <row r="227" spans="1:6" s="37" customFormat="1" ht="15.75" hidden="1">
      <c r="A227" s="134" t="s">
        <v>70</v>
      </c>
      <c r="B227" s="135" t="s">
        <v>34</v>
      </c>
      <c r="C227" s="137" t="s">
        <v>72</v>
      </c>
      <c r="D227" s="141"/>
      <c r="E227" s="85"/>
      <c r="F227" s="109" t="e">
        <f t="shared" si="9"/>
        <v>#DIV/0!</v>
      </c>
    </row>
    <row r="228" spans="1:6" s="37" customFormat="1" ht="15.75" hidden="1">
      <c r="A228" s="134" t="s">
        <v>70</v>
      </c>
      <c r="B228" s="135" t="s">
        <v>51</v>
      </c>
      <c r="C228" s="137" t="s">
        <v>72</v>
      </c>
      <c r="D228" s="141"/>
      <c r="E228" s="85"/>
      <c r="F228" s="109" t="e">
        <f t="shared" si="9"/>
        <v>#DIV/0!</v>
      </c>
    </row>
    <row r="229" spans="1:6" s="38" customFormat="1" ht="18.75" hidden="1">
      <c r="A229" s="184" t="s">
        <v>31</v>
      </c>
      <c r="B229" s="185"/>
      <c r="C229" s="186"/>
      <c r="D229" s="131"/>
      <c r="E229" s="132"/>
      <c r="F229" s="109" t="e">
        <f t="shared" si="9"/>
        <v>#DIV/0!</v>
      </c>
    </row>
    <row r="230" spans="1:6" ht="19.5" customHeight="1">
      <c r="A230" s="187" t="s">
        <v>132</v>
      </c>
      <c r="B230" s="188"/>
      <c r="C230" s="188"/>
      <c r="D230" s="188"/>
      <c r="E230" s="188"/>
      <c r="F230" s="193"/>
    </row>
    <row r="231" spans="1:6" s="9" customFormat="1" ht="18.75" customHeight="1">
      <c r="A231" s="104" t="s">
        <v>118</v>
      </c>
      <c r="B231" s="105">
        <v>231</v>
      </c>
      <c r="C231" s="106" t="s">
        <v>10</v>
      </c>
      <c r="D231" s="107">
        <v>8.9</v>
      </c>
      <c r="E231" s="108">
        <v>8.9</v>
      </c>
      <c r="F231" s="109">
        <f aca="true" t="shared" si="10" ref="F231:F243">SUM(E231/D231*100)</f>
        <v>100</v>
      </c>
    </row>
    <row r="232" spans="1:6" s="21" customFormat="1" ht="18.75">
      <c r="A232" s="184" t="s">
        <v>120</v>
      </c>
      <c r="B232" s="185"/>
      <c r="C232" s="186"/>
      <c r="D232" s="113">
        <f>SUM(D230:D231)</f>
        <v>8.9</v>
      </c>
      <c r="E232" s="114">
        <f>SUM(E230:E231)</f>
        <v>8.9</v>
      </c>
      <c r="F232" s="115">
        <f t="shared" si="10"/>
        <v>100</v>
      </c>
    </row>
    <row r="233" spans="1:6" s="20" customFormat="1" ht="22.5" customHeight="1">
      <c r="A233" s="127"/>
      <c r="B233" s="15"/>
      <c r="C233" s="16" t="s">
        <v>37</v>
      </c>
      <c r="D233" s="124">
        <f>D74+D90+D102+D117+D163+D198+D232</f>
        <v>21031.4</v>
      </c>
      <c r="E233" s="124">
        <f>E74+E90+E102+E117+E163+E198+E232</f>
        <v>20641.800000000003</v>
      </c>
      <c r="F233" s="126">
        <f t="shared" si="10"/>
        <v>98.147531785806</v>
      </c>
    </row>
    <row r="234" spans="1:6" s="9" customFormat="1" ht="17.25" customHeight="1">
      <c r="A234" s="150"/>
      <c r="B234" s="105">
        <v>211</v>
      </c>
      <c r="C234" s="106" t="s">
        <v>0</v>
      </c>
      <c r="D234" s="107">
        <f>D8+D13+D30+D77+D104+D179</f>
        <v>7848</v>
      </c>
      <c r="E234" s="107">
        <f>E8+E13+E30+E77+E104+E179</f>
        <v>7826.200000000001</v>
      </c>
      <c r="F234" s="109">
        <f t="shared" si="10"/>
        <v>99.72222222222223</v>
      </c>
    </row>
    <row r="235" spans="1:6" s="9" customFormat="1" ht="15.75">
      <c r="A235" s="150"/>
      <c r="B235" s="105">
        <v>212</v>
      </c>
      <c r="C235" s="106" t="s">
        <v>1</v>
      </c>
      <c r="D235" s="107">
        <f>D31+D78+D180</f>
        <v>16.2</v>
      </c>
      <c r="E235" s="107">
        <f>E31+E78+E180</f>
        <v>16.2</v>
      </c>
      <c r="F235" s="109">
        <f t="shared" si="10"/>
        <v>100</v>
      </c>
    </row>
    <row r="236" spans="1:6" s="9" customFormat="1" ht="15.75">
      <c r="A236" s="150"/>
      <c r="B236" s="105">
        <v>213</v>
      </c>
      <c r="C236" s="106" t="s">
        <v>2</v>
      </c>
      <c r="D236" s="107">
        <v>2297.2</v>
      </c>
      <c r="E236" s="107">
        <f>E9+E15+E32+E79+E105+E181</f>
        <v>2295.8</v>
      </c>
      <c r="F236" s="109">
        <f t="shared" si="10"/>
        <v>99.93905624238205</v>
      </c>
    </row>
    <row r="237" spans="1:6" s="9" customFormat="1" ht="15.75">
      <c r="A237" s="150"/>
      <c r="B237" s="105">
        <v>221</v>
      </c>
      <c r="C237" s="106" t="s">
        <v>4</v>
      </c>
      <c r="D237" s="107">
        <f>D34+D81+D183</f>
        <v>74.69999999999999</v>
      </c>
      <c r="E237" s="107">
        <f>E34+E81+E183</f>
        <v>74.69999999999999</v>
      </c>
      <c r="F237" s="109">
        <f t="shared" si="10"/>
        <v>100</v>
      </c>
    </row>
    <row r="238" spans="1:6" s="9" customFormat="1" ht="15.75" hidden="1">
      <c r="A238" s="150"/>
      <c r="B238" s="105">
        <v>222</v>
      </c>
      <c r="C238" s="106" t="s">
        <v>5</v>
      </c>
      <c r="D238" s="107">
        <f>D35+D184</f>
        <v>0</v>
      </c>
      <c r="E238" s="107">
        <f>E35+E184</f>
        <v>0</v>
      </c>
      <c r="F238" s="109" t="e">
        <f t="shared" si="10"/>
        <v>#DIV/0!</v>
      </c>
    </row>
    <row r="239" spans="1:6" s="9" customFormat="1" ht="15.75">
      <c r="A239" s="150"/>
      <c r="B239" s="105">
        <v>223</v>
      </c>
      <c r="C239" s="106" t="s">
        <v>6</v>
      </c>
      <c r="D239" s="107">
        <f>D36+D140+D185</f>
        <v>3079</v>
      </c>
      <c r="E239" s="107">
        <f>E36+E140+E185</f>
        <v>3079</v>
      </c>
      <c r="F239" s="109">
        <f t="shared" si="10"/>
        <v>100</v>
      </c>
    </row>
    <row r="240" spans="1:6" s="9" customFormat="1" ht="15.75" hidden="1">
      <c r="A240" s="150"/>
      <c r="B240" s="105">
        <v>224</v>
      </c>
      <c r="C240" s="106" t="s">
        <v>7</v>
      </c>
      <c r="D240" s="107" t="e">
        <f>SUM(D38,D214,D57,D19,D186,D84)</f>
        <v>#REF!</v>
      </c>
      <c r="E240" s="108">
        <f>SUM(E38,E214,E57,E19,E186,E84)</f>
        <v>0</v>
      </c>
      <c r="F240" s="109" t="e">
        <f t="shared" si="10"/>
        <v>#REF!</v>
      </c>
    </row>
    <row r="241" spans="1:6" s="9" customFormat="1" ht="15.75">
      <c r="A241" s="150"/>
      <c r="B241" s="105">
        <v>225</v>
      </c>
      <c r="C241" s="106" t="s">
        <v>8</v>
      </c>
      <c r="D241" s="107">
        <f>D39+D108+D126+D187</f>
        <v>4999.8</v>
      </c>
      <c r="E241" s="107">
        <f>E39+E108+E126+E187</f>
        <v>4645.5</v>
      </c>
      <c r="F241" s="109">
        <f t="shared" si="10"/>
        <v>92.91371654866194</v>
      </c>
    </row>
    <row r="242" spans="1:6" s="9" customFormat="1" ht="15.75">
      <c r="A242" s="150"/>
      <c r="B242" s="105">
        <v>226</v>
      </c>
      <c r="C242" s="106" t="s">
        <v>9</v>
      </c>
      <c r="D242" s="107">
        <f>D40+D188</f>
        <v>44.7</v>
      </c>
      <c r="E242" s="107">
        <f>E40+E188</f>
        <v>44.7</v>
      </c>
      <c r="F242" s="109">
        <f t="shared" si="10"/>
        <v>100</v>
      </c>
    </row>
    <row r="243" spans="1:6" s="9" customFormat="1" ht="15.75">
      <c r="A243" s="150"/>
      <c r="B243" s="105">
        <v>231</v>
      </c>
      <c r="C243" s="106" t="s">
        <v>10</v>
      </c>
      <c r="D243" s="107">
        <f>D231</f>
        <v>8.9</v>
      </c>
      <c r="E243" s="107">
        <f>E231</f>
        <v>8.9</v>
      </c>
      <c r="F243" s="109">
        <f t="shared" si="10"/>
        <v>100</v>
      </c>
    </row>
    <row r="244" spans="1:6" s="9" customFormat="1" ht="15.75" customHeight="1" hidden="1">
      <c r="A244" s="150"/>
      <c r="B244" s="105">
        <v>241</v>
      </c>
      <c r="C244" s="106" t="s">
        <v>69</v>
      </c>
      <c r="D244" s="107">
        <v>0</v>
      </c>
      <c r="E244" s="108">
        <v>0</v>
      </c>
      <c r="F244" s="109">
        <v>0</v>
      </c>
    </row>
    <row r="245" spans="1:6" s="9" customFormat="1" ht="19.5" customHeight="1">
      <c r="A245" s="150"/>
      <c r="B245" s="105">
        <v>251</v>
      </c>
      <c r="C245" s="106" t="s">
        <v>38</v>
      </c>
      <c r="D245" s="108">
        <f>D61+D41</f>
        <v>785.2</v>
      </c>
      <c r="E245" s="108">
        <f>E61+E41</f>
        <v>785.2</v>
      </c>
      <c r="F245" s="109">
        <f aca="true" t="shared" si="11" ref="F245:F250">SUM(E245/D245*100)</f>
        <v>100</v>
      </c>
    </row>
    <row r="246" spans="1:6" s="9" customFormat="1" ht="18" customHeight="1" hidden="1">
      <c r="A246" s="150"/>
      <c r="B246" s="105">
        <v>263</v>
      </c>
      <c r="C246" s="106" t="s">
        <v>100</v>
      </c>
      <c r="D246" s="107" t="e">
        <f>SUM(D200)</f>
        <v>#REF!</v>
      </c>
      <c r="E246" s="107">
        <f>SUM(E200)</f>
        <v>0</v>
      </c>
      <c r="F246" s="109" t="e">
        <f t="shared" si="11"/>
        <v>#REF!</v>
      </c>
    </row>
    <row r="247" spans="1:6" s="9" customFormat="1" ht="15.75">
      <c r="A247" s="150"/>
      <c r="B247" s="105">
        <v>290</v>
      </c>
      <c r="C247" s="106" t="s">
        <v>11</v>
      </c>
      <c r="D247" s="107">
        <f>D44+D70+D72+D189</f>
        <v>121</v>
      </c>
      <c r="E247" s="107">
        <f>E44+E70+E72+E189</f>
        <v>111</v>
      </c>
      <c r="F247" s="109">
        <f t="shared" si="11"/>
        <v>91.73553719008265</v>
      </c>
    </row>
    <row r="248" spans="1:6" s="9" customFormat="1" ht="15.75">
      <c r="A248" s="150"/>
      <c r="B248" s="105">
        <v>310</v>
      </c>
      <c r="C248" s="106" t="s">
        <v>13</v>
      </c>
      <c r="D248" s="108">
        <f>D26+D46+D92+D100+D137+D144+D174+D191+D219+D109</f>
        <v>1483.9</v>
      </c>
      <c r="E248" s="108">
        <f>E26+E46+E92+E100+E137+E144+E174+E191+E219+E109</f>
        <v>1483.9</v>
      </c>
      <c r="F248" s="109">
        <f t="shared" si="11"/>
        <v>100</v>
      </c>
    </row>
    <row r="249" spans="1:6" s="9" customFormat="1" ht="18.75" customHeight="1" thickBot="1">
      <c r="A249" s="153"/>
      <c r="B249" s="154">
        <v>340</v>
      </c>
      <c r="C249" s="155" t="s">
        <v>14</v>
      </c>
      <c r="D249" s="156">
        <f>D27+D47+D73+D89+D93+D101+D106+D138+D145+D175+D192+D202+D220</f>
        <v>273</v>
      </c>
      <c r="E249" s="156">
        <f>E27+E47+E73+E89+E93+E101+E106+E138+E145+E175+E192+E202+E220</f>
        <v>270.7</v>
      </c>
      <c r="F249" s="157">
        <f t="shared" si="11"/>
        <v>99.15750915750915</v>
      </c>
    </row>
    <row r="250" spans="1:6" s="20" customFormat="1" ht="19.5" customHeight="1" thickBot="1">
      <c r="A250" s="162"/>
      <c r="B250" s="163"/>
      <c r="C250" s="161" t="s">
        <v>40</v>
      </c>
      <c r="D250" s="160">
        <f>D234+D235+D236+D237+D238+D239+D241+D242+D243+D244+D245+D247+D248+D249-0.2</f>
        <v>21031.400000000005</v>
      </c>
      <c r="E250" s="159">
        <f>E234+E235+E236+E237+E238+E239+E241+E242+E243+E244+E245+E247+E248+E249</f>
        <v>20641.800000000007</v>
      </c>
      <c r="F250" s="158">
        <f t="shared" si="11"/>
        <v>98.147531785806</v>
      </c>
    </row>
    <row r="251" spans="4:5" ht="12.75">
      <c r="D251" s="151"/>
      <c r="E251" s="151"/>
    </row>
    <row r="252" spans="4:5" ht="12.75">
      <c r="D252" s="151"/>
      <c r="E252" s="151"/>
    </row>
    <row r="253" spans="4:5" ht="12.75">
      <c r="D253" s="151"/>
      <c r="E253" s="151"/>
    </row>
    <row r="254" spans="3:6" ht="12.75" hidden="1">
      <c r="C254" s="1" t="s">
        <v>93</v>
      </c>
      <c r="D254" s="151">
        <v>1989</v>
      </c>
      <c r="E254" s="151"/>
      <c r="F254" s="1">
        <v>3201</v>
      </c>
    </row>
    <row r="255" spans="4:6" ht="12.75" hidden="1">
      <c r="D255" s="152">
        <f>SUM(D254-D250)</f>
        <v>-19042.400000000005</v>
      </c>
      <c r="E255" s="152"/>
      <c r="F255" s="45">
        <f>SUM(F254-F250)</f>
        <v>3102.8524682141942</v>
      </c>
    </row>
    <row r="256" spans="3:5" ht="12.75" hidden="1">
      <c r="C256" s="1" t="s">
        <v>94</v>
      </c>
      <c r="D256" s="151"/>
      <c r="E256" s="151"/>
    </row>
    <row r="257" spans="1:5" ht="12.75">
      <c r="A257" s="1" t="s">
        <v>134</v>
      </c>
      <c r="D257" s="151"/>
      <c r="E257" s="151"/>
    </row>
    <row r="258" spans="1:5" ht="12.75">
      <c r="A258" s="197"/>
      <c r="B258" s="197"/>
      <c r="D258" s="151"/>
      <c r="E258" s="151"/>
    </row>
    <row r="259" spans="4:5" ht="12.75">
      <c r="D259" s="151"/>
      <c r="E259" s="151"/>
    </row>
    <row r="260" ht="12.75">
      <c r="D260" s="51"/>
    </row>
    <row r="261" ht="12.75">
      <c r="D261" s="51"/>
    </row>
    <row r="262" ht="12.75">
      <c r="D262" s="51"/>
    </row>
    <row r="263" ht="12.75">
      <c r="D263" s="51"/>
    </row>
    <row r="264" ht="12.75">
      <c r="D264" s="51"/>
    </row>
    <row r="265" ht="12.75">
      <c r="D265" s="51"/>
    </row>
    <row r="266" ht="12.75">
      <c r="D266" s="51"/>
    </row>
    <row r="267" ht="12.75">
      <c r="D267" s="51"/>
    </row>
    <row r="268" ht="12.75">
      <c r="D268" s="51"/>
    </row>
    <row r="269" ht="12.75">
      <c r="D269" s="51"/>
    </row>
    <row r="270" ht="12.75">
      <c r="D270" s="51"/>
    </row>
    <row r="271" ht="12.75">
      <c r="D271" s="51"/>
    </row>
    <row r="272" ht="12.75">
      <c r="D272" s="51"/>
    </row>
    <row r="273" ht="12.75">
      <c r="D273" s="51"/>
    </row>
    <row r="274" ht="12.75">
      <c r="D274" s="51"/>
    </row>
    <row r="275" ht="12.75">
      <c r="D275" s="51"/>
    </row>
    <row r="276" ht="12.75">
      <c r="D276" s="51"/>
    </row>
    <row r="277" ht="12.75">
      <c r="D277" s="51"/>
    </row>
    <row r="278" ht="12.75">
      <c r="D278" s="51"/>
    </row>
    <row r="279" ht="12.75">
      <c r="D279" s="51"/>
    </row>
    <row r="280" ht="12.75">
      <c r="D280" s="51"/>
    </row>
    <row r="281" ht="12.75">
      <c r="D281" s="51"/>
    </row>
    <row r="282" ht="12.75">
      <c r="D282" s="51"/>
    </row>
    <row r="283" ht="12.75">
      <c r="D283" s="51"/>
    </row>
    <row r="284" ht="12.75">
      <c r="D284" s="51"/>
    </row>
    <row r="285" ht="12.75">
      <c r="D285" s="51"/>
    </row>
    <row r="286" ht="12.75">
      <c r="D286" s="51"/>
    </row>
    <row r="287" ht="12.75">
      <c r="D287" s="51"/>
    </row>
    <row r="288" ht="12.75">
      <c r="D288" s="51"/>
    </row>
    <row r="289" ht="12.75">
      <c r="D289" s="51"/>
    </row>
    <row r="290" ht="12.75">
      <c r="D290" s="51"/>
    </row>
    <row r="291" ht="12.75">
      <c r="D291" s="51"/>
    </row>
    <row r="292" ht="12.75">
      <c r="D292" s="51"/>
    </row>
    <row r="293" ht="12.75">
      <c r="D293" s="51"/>
    </row>
    <row r="294" ht="12.75">
      <c r="D294" s="51"/>
    </row>
    <row r="295" ht="12.75">
      <c r="D295" s="51"/>
    </row>
    <row r="296" ht="12.75">
      <c r="D296" s="51"/>
    </row>
    <row r="297" ht="12.75">
      <c r="D297" s="51"/>
    </row>
    <row r="298" ht="12.75">
      <c r="D298" s="51"/>
    </row>
    <row r="299" ht="12.75">
      <c r="D299" s="51"/>
    </row>
    <row r="300" ht="12.75">
      <c r="D300" s="51"/>
    </row>
    <row r="301" ht="12.75">
      <c r="D301" s="51"/>
    </row>
    <row r="302" ht="12.75">
      <c r="D302" s="51"/>
    </row>
    <row r="303" ht="12.75">
      <c r="D303" s="51"/>
    </row>
    <row r="304" ht="12.75">
      <c r="D304" s="51"/>
    </row>
    <row r="305" ht="12.75">
      <c r="D305" s="51"/>
    </row>
    <row r="306" ht="12.75">
      <c r="D306" s="51"/>
    </row>
    <row r="307" ht="12.75">
      <c r="D307" s="51"/>
    </row>
    <row r="308" ht="12.75">
      <c r="D308" s="51"/>
    </row>
    <row r="309" ht="12.75">
      <c r="D309" s="51"/>
    </row>
    <row r="310" ht="12.75">
      <c r="D310" s="51"/>
    </row>
    <row r="311" ht="12.75">
      <c r="D311" s="51"/>
    </row>
    <row r="312" ht="12.75">
      <c r="D312" s="51"/>
    </row>
    <row r="313" ht="12.75">
      <c r="D313" s="51"/>
    </row>
    <row r="314" ht="12.75">
      <c r="D314" s="51"/>
    </row>
    <row r="315" ht="12.75">
      <c r="D315" s="51"/>
    </row>
    <row r="316" ht="12.75">
      <c r="D316" s="51"/>
    </row>
    <row r="317" ht="12.75">
      <c r="D317" s="51"/>
    </row>
    <row r="318" ht="12.75">
      <c r="D318" s="51"/>
    </row>
    <row r="319" ht="12.75">
      <c r="D319" s="51"/>
    </row>
    <row r="320" ht="12.75">
      <c r="D320" s="51"/>
    </row>
    <row r="321" ht="12.75">
      <c r="D321" s="51"/>
    </row>
    <row r="322" ht="12.75">
      <c r="D322" s="51"/>
    </row>
    <row r="323" ht="12.75">
      <c r="D323" s="51"/>
    </row>
    <row r="324" ht="12.75">
      <c r="D324" s="51"/>
    </row>
    <row r="325" ht="12.75">
      <c r="D325" s="51"/>
    </row>
    <row r="326" ht="12.75">
      <c r="D326" s="51"/>
    </row>
    <row r="327" ht="12.75">
      <c r="D327" s="51"/>
    </row>
    <row r="328" ht="12.75">
      <c r="D328" s="51"/>
    </row>
    <row r="329" ht="12.75">
      <c r="D329" s="51"/>
    </row>
    <row r="330" ht="12.75">
      <c r="D330" s="51"/>
    </row>
  </sheetData>
  <sheetProtection/>
  <mergeCells count="28">
    <mergeCell ref="A258:B258"/>
    <mergeCell ref="D1:F1"/>
    <mergeCell ref="A117:C117"/>
    <mergeCell ref="A102:C102"/>
    <mergeCell ref="A193:C193"/>
    <mergeCell ref="A164:C164"/>
    <mergeCell ref="A169:C169"/>
    <mergeCell ref="A4:F4"/>
    <mergeCell ref="A97:B97"/>
    <mergeCell ref="A7:C7"/>
    <mergeCell ref="A74:C74"/>
    <mergeCell ref="A232:C232"/>
    <mergeCell ref="A176:C176"/>
    <mergeCell ref="A205:C205"/>
    <mergeCell ref="A177:D177"/>
    <mergeCell ref="A229:C229"/>
    <mergeCell ref="A221:C221"/>
    <mergeCell ref="A204:C204"/>
    <mergeCell ref="A199:C199"/>
    <mergeCell ref="A222:C222"/>
    <mergeCell ref="A90:C90"/>
    <mergeCell ref="A163:C163"/>
    <mergeCell ref="A103:C103"/>
    <mergeCell ref="A91:C91"/>
    <mergeCell ref="A230:F230"/>
    <mergeCell ref="A197:C197"/>
    <mergeCell ref="A198:C198"/>
    <mergeCell ref="A168:C168"/>
  </mergeCells>
  <printOptions/>
  <pageMargins left="0.984251968503937" right="0.3937007874015748" top="0.3937007874015748" bottom="0.3937007874015748" header="0.1968503937007874" footer="0.1968503937007874"/>
  <pageSetup fitToHeight="2" fitToWidth="1" horizontalDpi="600" verticalDpi="600" orientation="portrait" paperSize="9" scale="73" r:id="rId1"/>
  <rowBreaks count="1" manualBreakCount="1">
    <brk id="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2016-04-25T07:27:11Z</cp:lastPrinted>
  <dcterms:created xsi:type="dcterms:W3CDTF">2007-10-26T05:01:23Z</dcterms:created>
  <dcterms:modified xsi:type="dcterms:W3CDTF">2016-04-25T07:27:13Z</dcterms:modified>
  <cp:category/>
  <cp:version/>
  <cp:contentType/>
  <cp:contentStatus/>
</cp:coreProperties>
</file>