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9-2021" sheetId="1" r:id="rId1"/>
  </sheets>
  <definedNames>
    <definedName name="_xlnm.Print_Titles" localSheetId="0">'2019-2021'!$6:$6</definedName>
    <definedName name="_xlnm.Print_Area" localSheetId="0">'2019-2021'!$A$1:$F$129</definedName>
  </definedNames>
  <calcPr fullCalcOnLoad="1" refMode="R1C1"/>
</workbook>
</file>

<file path=xl/sharedStrings.xml><?xml version="1.0" encoding="utf-8"?>
<sst xmlns="http://schemas.openxmlformats.org/spreadsheetml/2006/main" count="348" uniqueCount="157">
  <si>
    <t>прочие работы, услуги</t>
  </si>
  <si>
    <t>прочие расходы</t>
  </si>
  <si>
    <t>Благоустройство</t>
  </si>
  <si>
    <t>Обслуживание внутреннего долга</t>
  </si>
  <si>
    <t>0409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</si>
  <si>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</si>
  <si>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</si>
  <si>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</si>
  <si>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</si>
  <si>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</si>
  <si>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</si>
  <si>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</si>
  <si>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</si>
  <si>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</si>
  <si>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</si>
  <si>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</si>
  <si>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</si>
  <si>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</si>
  <si>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</si>
  <si>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</si>
  <si>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</si>
  <si>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</si>
  <si>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прочие услуги</t>
  </si>
  <si>
    <t>транспортный налог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</si>
  <si>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</si>
  <si>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</si>
  <si>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</si>
  <si>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</si>
  <si>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</si>
  <si>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</si>
  <si>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</si>
  <si>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</si>
  <si>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</si>
  <si>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</si>
  <si>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</si>
  <si>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</si>
  <si>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</si>
  <si>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</si>
  <si>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</si>
  <si>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</si>
  <si>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</si>
  <si>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</si>
  <si>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0401</t>
  </si>
  <si>
    <t>Общеэкономические вопросы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</si>
  <si>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</si>
  <si>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</si>
  <si>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</si>
  <si>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</si>
  <si>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</si>
  <si>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</si>
  <si>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</si>
  <si>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</si>
  <si>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</si>
  <si>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</si>
  <si>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</si>
  <si>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</si>
  <si>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</si>
  <si>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22606</t>
  </si>
  <si>
    <t>обучение на курсах повышения квалификации, переподготовка специалистов, участие в семинарах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</si>
  <si>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</si>
  <si>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</si>
  <si>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</si>
  <si>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</si>
  <si>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22504</t>
  </si>
  <si>
    <t>текущие ремонты (зданий, сооружений)</t>
  </si>
  <si>
    <t>25102</t>
  </si>
  <si>
    <t>Утверждение генеральных планов поселений, правил землепользования и застройки</t>
  </si>
  <si>
    <t>21201</t>
  </si>
  <si>
    <t>льготный проезд</t>
  </si>
  <si>
    <t>22608</t>
  </si>
  <si>
    <t>подписка</t>
  </si>
  <si>
    <t>автомобильные запасные части</t>
  </si>
  <si>
    <t>Составление и исполнение бюджета поселения, составление отчета об исполнении бюджета поселения</t>
  </si>
  <si>
    <t>21401</t>
  </si>
  <si>
    <t>26601</t>
  </si>
  <si>
    <t>пособие за первые три дня нетрудоспособности</t>
  </si>
  <si>
    <t>29200</t>
  </si>
  <si>
    <t>Штрафы за нарушение законодательства о налогах и сборах, законодательства о страховых взносах</t>
  </si>
  <si>
    <t>командировочные расходы (суточные)</t>
  </si>
  <si>
    <t>обследование технического состояния (аттестация) объектов нефинансовых активов</t>
  </si>
  <si>
    <t>22514</t>
  </si>
  <si>
    <t>22622</t>
  </si>
  <si>
    <t>22700</t>
  </si>
  <si>
    <t>Страхование</t>
  </si>
  <si>
    <t>29104</t>
  </si>
  <si>
    <t>29400</t>
  </si>
  <si>
    <t>Штрафные санкции по долговым обязательствам</t>
  </si>
  <si>
    <t>34300</t>
  </si>
  <si>
    <t>Увеличение стоимости горюче-смазочных материалов</t>
  </si>
  <si>
    <t>34602</t>
  </si>
  <si>
    <t>34603</t>
  </si>
  <si>
    <t>запасные части и комплектующие к оргтехнике</t>
  </si>
  <si>
    <t>34604</t>
  </si>
  <si>
    <t>канцелярские товары</t>
  </si>
  <si>
    <t>34605</t>
  </si>
  <si>
    <t>хозяйственные расходы</t>
  </si>
  <si>
    <t>34606</t>
  </si>
  <si>
    <t>29603</t>
  </si>
  <si>
    <t>29704</t>
  </si>
  <si>
    <t>членские взносы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</si>
  <si>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</si>
  <si>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</si>
  <si>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</si>
  <si>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</si>
  <si>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</si>
  <si>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</si>
  <si>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22614</t>
  </si>
  <si>
    <t>земельно-имущественные расходы</t>
  </si>
  <si>
    <t>0502</t>
  </si>
  <si>
    <t>Коммунальное хозяйство</t>
  </si>
  <si>
    <t>22607</t>
  </si>
  <si>
    <t>услуги, оказываемые экспертными организациями</t>
  </si>
  <si>
    <t>22502</t>
  </si>
  <si>
    <t>содержание нефинансовых активов в чистоте</t>
  </si>
  <si>
    <t>34400</t>
  </si>
  <si>
    <t>Увеличение стоимости строительных материалов</t>
  </si>
  <si>
    <t>29107</t>
  </si>
  <si>
    <t>госпошлина (в т.ч. по решениям судебных органов, за исключением возмещения судебных издержек физическим и юридическим лицам)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</si>
  <si>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</si>
  <si>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</si>
  <si>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</si>
  <si>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</si>
  <si>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31007</t>
  </si>
  <si>
    <t>спортивный инвентарь</t>
  </si>
  <si>
    <t>Уточненный план на 2019 год</t>
  </si>
  <si>
    <t>22602</t>
  </si>
  <si>
    <t>медецинский осмотр</t>
  </si>
  <si>
    <t>22624</t>
  </si>
  <si>
    <t>информационные услуги (за искл АЦК)</t>
  </si>
  <si>
    <t>31003</t>
  </si>
  <si>
    <t>Приобретение вычислительной техники и оргтехники</t>
  </si>
  <si>
    <t>Услуги, оказываемые экспертными организациями</t>
  </si>
  <si>
    <t>Текущие ремонты (зданий, сооружений)</t>
  </si>
  <si>
    <t>31006</t>
  </si>
  <si>
    <t>Приобретение оборудование</t>
  </si>
  <si>
    <t>31012</t>
  </si>
  <si>
    <t>Прочие объекты, относящиеся к основным средствам</t>
  </si>
  <si>
    <t>Прочие услуги</t>
  </si>
  <si>
    <t>29300</t>
  </si>
  <si>
    <t>Штрафы за нарушение законодательства о закупках и нарушение условий контрактов (договоров)</t>
  </si>
  <si>
    <t>31005</t>
  </si>
  <si>
    <t>Приобретение и изготовление мебели</t>
  </si>
  <si>
    <t>31010</t>
  </si>
  <si>
    <t>Строительство зданий и сооружений</t>
  </si>
  <si>
    <t>22604</t>
  </si>
  <si>
    <t>Разработка, проведение экспертизы проектной и сметной документации для ремонта объектов нефинансовых активов</t>
  </si>
  <si>
    <t>Земельно-имущественные расходы</t>
  </si>
  <si>
    <t>22603</t>
  </si>
  <si>
    <t>Командировочные расходы (проезд, проживание, иные расходы в соответствии с колдоговором)</t>
  </si>
  <si>
    <t>34901</t>
  </si>
  <si>
    <t>Приобретение (изготовление) подарочной и сувенирной продукции</t>
  </si>
  <si>
    <t>Командировочные расходы (суточные)</t>
  </si>
  <si>
    <t>РАСЧЁТ ПО ФУНКЦИОНАЛЬНОЙ СТРУКТУРЕ РАСХОДОВ
БЮДЖЕТА БЕРЕЗНЯКОВСКОГО МУНИЦИПАЛЬНОГО ОБРАЗОВАНИЯ 
ЗА 1 ПОЛУГОДИЕ 2019 ГОДА</t>
  </si>
  <si>
    <t>%
исполнения</t>
  </si>
  <si>
    <t xml:space="preserve">Наименование </t>
  </si>
  <si>
    <t>Исполнение
за 1 полугодие 2019 года</t>
  </si>
  <si>
    <t>Справочная № 1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2019года" 
от "   24   "   июля       2019 г. № 83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</si>
</sst>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32" borderId="10" xfId="0" applyNumberFormat="1" applyFont="1" applyFill="1" applyBorder="1" applyAlignment="1" applyProtection="1">
      <alignment horizontal="left" vertical="top" wrapText="1"/>
      <protection/>
    </xf>
    <xf numFmtId="172" fontId="5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172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172" fontId="3" fillId="34" borderId="10" xfId="0" applyNumberFormat="1" applyFont="1" applyFill="1" applyBorder="1" applyAlignment="1" applyProtection="1">
      <alignment horizontal="right" vertical="top" wrapText="1"/>
      <protection/>
    </xf>
    <xf numFmtId="49" fontId="5" fillId="32" borderId="10" xfId="0" applyNumberFormat="1" applyFont="1" applyFill="1" applyBorder="1" applyAlignment="1" applyProtection="1">
      <alignment horizontal="center"/>
      <protection/>
    </xf>
    <xf numFmtId="49" fontId="5" fillId="32" borderId="10" xfId="0" applyNumberFormat="1" applyFont="1" applyFill="1" applyBorder="1" applyAlignment="1" applyProtection="1">
      <alignment horizontal="left"/>
      <protection/>
    </xf>
    <xf numFmtId="172" fontId="5" fillId="32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1" fontId="5" fillId="36" borderId="10" xfId="57" applyNumberFormat="1" applyFont="1" applyFill="1" applyBorder="1" applyAlignment="1">
      <alignment/>
    </xf>
    <xf numFmtId="1" fontId="5" fillId="33" borderId="10" xfId="57" applyNumberFormat="1" applyFont="1" applyFill="1" applyBorder="1" applyAlignment="1">
      <alignment/>
    </xf>
    <xf numFmtId="1" fontId="3" fillId="0" borderId="10" xfId="57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4" width="14.125" style="1" customWidth="1"/>
    <col min="5" max="5" width="13.875" style="1" customWidth="1"/>
    <col min="6" max="6" width="15.625" style="1" customWidth="1"/>
    <col min="7" max="16384" width="9.125" style="1" customWidth="1"/>
  </cols>
  <sheetData>
    <row r="1" spans="3:6" ht="138.75" customHeight="1">
      <c r="C1" s="4"/>
      <c r="D1" s="41" t="s">
        <v>156</v>
      </c>
      <c r="E1" s="41"/>
      <c r="F1" s="41"/>
    </row>
    <row r="2" ht="12.75" customHeight="1"/>
    <row r="3" ht="3" customHeight="1"/>
    <row r="4" spans="1:4" ht="59.25" customHeight="1">
      <c r="A4" s="40" t="s">
        <v>152</v>
      </c>
      <c r="B4" s="40"/>
      <c r="C4" s="40"/>
      <c r="D4" s="40"/>
    </row>
    <row r="5" spans="1:4" ht="18.75">
      <c r="A5" s="3"/>
      <c r="B5" s="3"/>
      <c r="C5" s="3"/>
      <c r="D5" s="5"/>
    </row>
    <row r="6" spans="1:6" s="23" customFormat="1" ht="45" customHeight="1">
      <c r="A6" s="39" t="s">
        <v>154</v>
      </c>
      <c r="B6" s="39"/>
      <c r="C6" s="39"/>
      <c r="D6" s="6" t="s">
        <v>124</v>
      </c>
      <c r="E6" s="22" t="s">
        <v>155</v>
      </c>
      <c r="F6" s="22" t="s">
        <v>153</v>
      </c>
    </row>
    <row r="7" spans="1:6" s="30" customFormat="1" ht="15.75">
      <c r="A7" s="19" t="s">
        <v>5</v>
      </c>
      <c r="B7" s="19" t="s">
        <v>6</v>
      </c>
      <c r="C7" s="20"/>
      <c r="D7" s="21">
        <f>D8+D54+D62+D66+D82+D95+D98+D122+D127</f>
        <v>21401.2</v>
      </c>
      <c r="E7" s="21">
        <f>E8+E54+E62+E66+E82+E95+E98+E122+E127</f>
        <v>9024.5</v>
      </c>
      <c r="F7" s="36">
        <f>E7/D7*100</f>
        <v>42.16819617591537</v>
      </c>
    </row>
    <row r="8" spans="1:6" s="30" customFormat="1" ht="15.75">
      <c r="A8" s="10" t="s">
        <v>7</v>
      </c>
      <c r="B8" s="10"/>
      <c r="C8" s="11" t="s">
        <v>8</v>
      </c>
      <c r="D8" s="12">
        <f>D9+D14+D16+D45+D48+D50</f>
        <v>10470.000000000002</v>
      </c>
      <c r="E8" s="12">
        <f>E9+E14+E16+E45+E48+E50</f>
        <v>4278</v>
      </c>
      <c r="F8" s="36">
        <f aca="true" t="shared" si="0" ref="F8:F71">E8/D8*100</f>
        <v>40.85959885386819</v>
      </c>
    </row>
    <row r="9" spans="1:6" s="34" customFormat="1" ht="31.5">
      <c r="A9" s="13" t="s">
        <v>9</v>
      </c>
      <c r="B9" s="13"/>
      <c r="C9" s="14" t="s">
        <v>10</v>
      </c>
      <c r="D9" s="15">
        <f>SUM(D10:D13)</f>
        <v>1608.3999999999999</v>
      </c>
      <c r="E9" s="15">
        <f>SUM(E10:E13)</f>
        <v>863.4000000000001</v>
      </c>
      <c r="F9" s="37">
        <f t="shared" si="0"/>
        <v>53.680676448644626</v>
      </c>
    </row>
    <row r="10" spans="1:6" s="25" customFormat="1" ht="15.75">
      <c r="A10" s="7" t="s">
        <v>9</v>
      </c>
      <c r="B10" s="7" t="s">
        <v>11</v>
      </c>
      <c r="C10" s="8" t="s">
        <v>12</v>
      </c>
      <c r="D10" s="9">
        <v>1249.6</v>
      </c>
      <c r="E10" s="9">
        <v>665.1</v>
      </c>
      <c r="F10" s="38">
        <f t="shared" si="0"/>
        <v>53.225032010243275</v>
      </c>
    </row>
    <row r="11" spans="1:6" s="25" customFormat="1" ht="15.75">
      <c r="A11" s="7" t="s">
        <v>9</v>
      </c>
      <c r="B11" s="7" t="s">
        <v>13</v>
      </c>
      <c r="C11" s="8" t="s">
        <v>14</v>
      </c>
      <c r="D11" s="9">
        <v>343.8</v>
      </c>
      <c r="E11" s="9">
        <v>198.3</v>
      </c>
      <c r="F11" s="38">
        <f t="shared" si="0"/>
        <v>57.67888307155323</v>
      </c>
    </row>
    <row r="12" spans="1:6" s="25" customFormat="1" ht="15.75">
      <c r="A12" s="7" t="s">
        <v>9</v>
      </c>
      <c r="B12" s="7" t="s">
        <v>73</v>
      </c>
      <c r="C12" s="8" t="s">
        <v>68</v>
      </c>
      <c r="D12" s="9">
        <v>10</v>
      </c>
      <c r="E12" s="9">
        <v>0</v>
      </c>
      <c r="F12" s="38">
        <f t="shared" si="0"/>
        <v>0</v>
      </c>
    </row>
    <row r="13" spans="1:6" s="24" customFormat="1" ht="15.75">
      <c r="A13" s="7" t="s">
        <v>9</v>
      </c>
      <c r="B13" s="7" t="s">
        <v>74</v>
      </c>
      <c r="C13" s="8" t="s">
        <v>75</v>
      </c>
      <c r="D13" s="9">
        <v>5</v>
      </c>
      <c r="E13" s="9">
        <v>0</v>
      </c>
      <c r="F13" s="38">
        <f t="shared" si="0"/>
        <v>0</v>
      </c>
    </row>
    <row r="14" spans="1:6" s="34" customFormat="1" ht="47.25">
      <c r="A14" s="13" t="s">
        <v>15</v>
      </c>
      <c r="B14" s="13"/>
      <c r="C14" s="14" t="s">
        <v>16</v>
      </c>
      <c r="D14" s="15">
        <f>D15</f>
        <v>0.5</v>
      </c>
      <c r="E14" s="15">
        <f>E15</f>
        <v>0.1</v>
      </c>
      <c r="F14" s="37">
        <f t="shared" si="0"/>
        <v>20</v>
      </c>
    </row>
    <row r="15" spans="1:6" s="25" customFormat="1" ht="31.5">
      <c r="A15" s="7" t="s">
        <v>15</v>
      </c>
      <c r="B15" s="7" t="s">
        <v>76</v>
      </c>
      <c r="C15" s="8" t="s">
        <v>77</v>
      </c>
      <c r="D15" s="9">
        <v>0.5</v>
      </c>
      <c r="E15" s="9">
        <v>0.1</v>
      </c>
      <c r="F15" s="38">
        <f t="shared" si="0"/>
        <v>20</v>
      </c>
    </row>
    <row r="16" spans="1:6" s="34" customFormat="1" ht="47.25">
      <c r="A16" s="13" t="s">
        <v>17</v>
      </c>
      <c r="B16" s="13"/>
      <c r="C16" s="14" t="s">
        <v>18</v>
      </c>
      <c r="D16" s="15">
        <f>SUM(D17:D44)</f>
        <v>7860.900000000001</v>
      </c>
      <c r="E16" s="15">
        <f>SUM(E17:E44)</f>
        <v>3016.5</v>
      </c>
      <c r="F16" s="37">
        <f t="shared" si="0"/>
        <v>38.37346868679158</v>
      </c>
    </row>
    <row r="17" spans="1:6" s="24" customFormat="1" ht="15.75">
      <c r="A17" s="7" t="s">
        <v>17</v>
      </c>
      <c r="B17" s="7" t="s">
        <v>11</v>
      </c>
      <c r="C17" s="8" t="s">
        <v>12</v>
      </c>
      <c r="D17" s="9">
        <v>4634</v>
      </c>
      <c r="E17" s="9">
        <v>1864.1</v>
      </c>
      <c r="F17" s="38">
        <f t="shared" si="0"/>
        <v>40.22658610271903</v>
      </c>
    </row>
    <row r="18" spans="1:6" s="25" customFormat="1" ht="15.75">
      <c r="A18" s="7" t="s">
        <v>17</v>
      </c>
      <c r="B18" s="7" t="s">
        <v>67</v>
      </c>
      <c r="C18" s="8" t="s">
        <v>78</v>
      </c>
      <c r="D18" s="9">
        <v>25</v>
      </c>
      <c r="E18" s="9">
        <v>0</v>
      </c>
      <c r="F18" s="38">
        <f t="shared" si="0"/>
        <v>0</v>
      </c>
    </row>
    <row r="19" spans="1:6" s="25" customFormat="1" ht="15.75">
      <c r="A19" s="7" t="s">
        <v>17</v>
      </c>
      <c r="B19" s="7" t="s">
        <v>13</v>
      </c>
      <c r="C19" s="8" t="s">
        <v>14</v>
      </c>
      <c r="D19" s="9">
        <v>1317.8</v>
      </c>
      <c r="E19" s="9">
        <v>474.3</v>
      </c>
      <c r="F19" s="38">
        <f t="shared" si="0"/>
        <v>35.99180452268933</v>
      </c>
    </row>
    <row r="20" spans="1:6" s="25" customFormat="1" ht="15.75">
      <c r="A20" s="7" t="s">
        <v>17</v>
      </c>
      <c r="B20" s="7" t="s">
        <v>67</v>
      </c>
      <c r="C20" s="8" t="s">
        <v>151</v>
      </c>
      <c r="D20" s="9">
        <v>30</v>
      </c>
      <c r="E20" s="9">
        <v>0</v>
      </c>
      <c r="F20" s="38">
        <f t="shared" si="0"/>
        <v>0</v>
      </c>
    </row>
    <row r="21" spans="1:6" s="25" customFormat="1" ht="15.75">
      <c r="A21" s="7" t="s">
        <v>17</v>
      </c>
      <c r="B21" s="7" t="s">
        <v>38</v>
      </c>
      <c r="C21" s="8" t="s">
        <v>39</v>
      </c>
      <c r="D21" s="9">
        <v>40</v>
      </c>
      <c r="E21" s="9">
        <v>6</v>
      </c>
      <c r="F21" s="38">
        <f t="shared" si="0"/>
        <v>15</v>
      </c>
    </row>
    <row r="22" spans="1:6" s="25" customFormat="1" ht="15.75">
      <c r="A22" s="7" t="s">
        <v>17</v>
      </c>
      <c r="B22" s="7" t="s">
        <v>19</v>
      </c>
      <c r="C22" s="8" t="s">
        <v>20</v>
      </c>
      <c r="D22" s="9">
        <v>960.6</v>
      </c>
      <c r="E22" s="9">
        <v>536.1</v>
      </c>
      <c r="F22" s="38">
        <f t="shared" si="0"/>
        <v>55.808869456589626</v>
      </c>
    </row>
    <row r="23" spans="1:6" s="25" customFormat="1" ht="15.75">
      <c r="A23" s="7" t="s">
        <v>17</v>
      </c>
      <c r="B23" s="7" t="s">
        <v>63</v>
      </c>
      <c r="C23" s="8" t="s">
        <v>64</v>
      </c>
      <c r="D23" s="9">
        <v>40</v>
      </c>
      <c r="E23" s="9">
        <v>0</v>
      </c>
      <c r="F23" s="38">
        <f t="shared" si="0"/>
        <v>0</v>
      </c>
    </row>
    <row r="24" spans="1:6" s="25" customFormat="1" ht="31.5">
      <c r="A24" s="7" t="s">
        <v>17</v>
      </c>
      <c r="B24" s="7" t="s">
        <v>21</v>
      </c>
      <c r="C24" s="8" t="s">
        <v>79</v>
      </c>
      <c r="D24" s="9">
        <v>8</v>
      </c>
      <c r="E24" s="9">
        <v>1.1</v>
      </c>
      <c r="F24" s="38">
        <f t="shared" si="0"/>
        <v>13.750000000000002</v>
      </c>
    </row>
    <row r="25" spans="1:6" s="25" customFormat="1" ht="15.75">
      <c r="A25" s="7" t="s">
        <v>17</v>
      </c>
      <c r="B25" s="7" t="s">
        <v>80</v>
      </c>
      <c r="C25" s="8" t="s">
        <v>0</v>
      </c>
      <c r="D25" s="9">
        <v>265</v>
      </c>
      <c r="E25" s="9">
        <v>8.4</v>
      </c>
      <c r="F25" s="38">
        <f t="shared" si="0"/>
        <v>3.169811320754717</v>
      </c>
    </row>
    <row r="26" spans="1:6" s="25" customFormat="1" ht="15.75">
      <c r="A26" s="7" t="s">
        <v>17</v>
      </c>
      <c r="B26" s="7" t="s">
        <v>125</v>
      </c>
      <c r="C26" s="8" t="s">
        <v>126</v>
      </c>
      <c r="D26" s="9">
        <v>21</v>
      </c>
      <c r="E26" s="9">
        <v>0</v>
      </c>
      <c r="F26" s="38">
        <f t="shared" si="0"/>
        <v>0</v>
      </c>
    </row>
    <row r="27" spans="1:6" s="25" customFormat="1" ht="15.75">
      <c r="A27" s="7" t="s">
        <v>17</v>
      </c>
      <c r="B27" s="7" t="s">
        <v>110</v>
      </c>
      <c r="C27" s="8" t="s">
        <v>111</v>
      </c>
      <c r="D27" s="9">
        <v>7.2</v>
      </c>
      <c r="E27" s="9">
        <v>0</v>
      </c>
      <c r="F27" s="38">
        <f t="shared" si="0"/>
        <v>0</v>
      </c>
    </row>
    <row r="28" spans="1:6" s="25" customFormat="1" ht="15.75">
      <c r="A28" s="7" t="s">
        <v>17</v>
      </c>
      <c r="B28" s="7" t="s">
        <v>81</v>
      </c>
      <c r="C28" s="8" t="s">
        <v>22</v>
      </c>
      <c r="D28" s="9">
        <v>35</v>
      </c>
      <c r="E28" s="9">
        <v>5.1</v>
      </c>
      <c r="F28" s="38">
        <f t="shared" si="0"/>
        <v>14.571428571428571</v>
      </c>
    </row>
    <row r="29" spans="1:6" s="25" customFormat="1" ht="15.75">
      <c r="A29" s="7" t="s">
        <v>17</v>
      </c>
      <c r="B29" s="7" t="s">
        <v>127</v>
      </c>
      <c r="C29" s="8" t="s">
        <v>128</v>
      </c>
      <c r="D29" s="9">
        <v>19</v>
      </c>
      <c r="E29" s="9">
        <v>2.1</v>
      </c>
      <c r="F29" s="38">
        <f t="shared" si="0"/>
        <v>11.05263157894737</v>
      </c>
    </row>
    <row r="30" spans="1:6" s="25" customFormat="1" ht="15.75">
      <c r="A30" s="7" t="s">
        <v>17</v>
      </c>
      <c r="B30" s="7" t="s">
        <v>82</v>
      </c>
      <c r="C30" s="8" t="s">
        <v>83</v>
      </c>
      <c r="D30" s="9">
        <v>4</v>
      </c>
      <c r="E30" s="9">
        <v>3.1</v>
      </c>
      <c r="F30" s="38">
        <f t="shared" si="0"/>
        <v>77.5</v>
      </c>
    </row>
    <row r="31" spans="1:6" s="25" customFormat="1" ht="31.5">
      <c r="A31" s="7" t="s">
        <v>17</v>
      </c>
      <c r="B31" s="7" t="s">
        <v>65</v>
      </c>
      <c r="C31" s="8" t="s">
        <v>66</v>
      </c>
      <c r="D31" s="9">
        <v>60.8</v>
      </c>
      <c r="E31" s="9">
        <v>27.2</v>
      </c>
      <c r="F31" s="38">
        <f t="shared" si="0"/>
        <v>44.73684210526316</v>
      </c>
    </row>
    <row r="32" spans="1:6" s="25" customFormat="1" ht="15.75">
      <c r="A32" s="7" t="s">
        <v>17</v>
      </c>
      <c r="B32" s="7" t="s">
        <v>74</v>
      </c>
      <c r="C32" s="8" t="s">
        <v>75</v>
      </c>
      <c r="D32" s="9">
        <v>10</v>
      </c>
      <c r="E32" s="9">
        <v>1.4</v>
      </c>
      <c r="F32" s="38">
        <f t="shared" si="0"/>
        <v>13.999999999999998</v>
      </c>
    </row>
    <row r="33" spans="1:6" s="25" customFormat="1" ht="15.75">
      <c r="A33" s="7" t="s">
        <v>17</v>
      </c>
      <c r="B33" s="7" t="s">
        <v>84</v>
      </c>
      <c r="C33" s="8" t="s">
        <v>23</v>
      </c>
      <c r="D33" s="9">
        <v>4</v>
      </c>
      <c r="E33" s="9">
        <v>2.3</v>
      </c>
      <c r="F33" s="38">
        <f t="shared" si="0"/>
        <v>57.49999999999999</v>
      </c>
    </row>
    <row r="34" spans="1:6" s="25" customFormat="1" ht="31.5">
      <c r="A34" s="7" t="s">
        <v>17</v>
      </c>
      <c r="B34" s="7" t="s">
        <v>76</v>
      </c>
      <c r="C34" s="8" t="s">
        <v>77</v>
      </c>
      <c r="D34" s="9">
        <v>1</v>
      </c>
      <c r="E34" s="9">
        <v>0.2</v>
      </c>
      <c r="F34" s="38">
        <f t="shared" si="0"/>
        <v>20</v>
      </c>
    </row>
    <row r="35" spans="1:6" s="25" customFormat="1" ht="31.5">
      <c r="A35" s="7" t="s">
        <v>17</v>
      </c>
      <c r="B35" s="7" t="s">
        <v>138</v>
      </c>
      <c r="C35" s="8" t="s">
        <v>139</v>
      </c>
      <c r="D35" s="9">
        <v>0.5</v>
      </c>
      <c r="E35" s="9">
        <v>0</v>
      </c>
      <c r="F35" s="38">
        <f t="shared" si="0"/>
        <v>0</v>
      </c>
    </row>
    <row r="36" spans="1:6" s="25" customFormat="1" ht="15.75">
      <c r="A36" s="7" t="s">
        <v>17</v>
      </c>
      <c r="B36" s="7" t="s">
        <v>85</v>
      </c>
      <c r="C36" s="8" t="s">
        <v>86</v>
      </c>
      <c r="D36" s="9">
        <v>3</v>
      </c>
      <c r="E36" s="9">
        <v>0</v>
      </c>
      <c r="F36" s="38">
        <f t="shared" si="0"/>
        <v>0</v>
      </c>
    </row>
    <row r="37" spans="1:6" s="25" customFormat="1" ht="15.75">
      <c r="A37" s="7" t="s">
        <v>17</v>
      </c>
      <c r="B37" s="7" t="s">
        <v>129</v>
      </c>
      <c r="C37" s="8" t="s">
        <v>130</v>
      </c>
      <c r="D37" s="9">
        <v>65</v>
      </c>
      <c r="E37" s="9">
        <v>0</v>
      </c>
      <c r="F37" s="38">
        <f t="shared" si="0"/>
        <v>0</v>
      </c>
    </row>
    <row r="38" spans="1:6" s="25" customFormat="1" ht="15.75">
      <c r="A38" s="7" t="s">
        <v>17</v>
      </c>
      <c r="B38" s="7" t="s">
        <v>140</v>
      </c>
      <c r="C38" s="8" t="s">
        <v>141</v>
      </c>
      <c r="D38" s="9">
        <v>60</v>
      </c>
      <c r="E38" s="9">
        <v>0</v>
      </c>
      <c r="F38" s="38">
        <f t="shared" si="0"/>
        <v>0</v>
      </c>
    </row>
    <row r="39" spans="1:6" s="25" customFormat="1" ht="15.75">
      <c r="A39" s="7" t="s">
        <v>17</v>
      </c>
      <c r="B39" s="7" t="s">
        <v>87</v>
      </c>
      <c r="C39" s="8" t="s">
        <v>88</v>
      </c>
      <c r="D39" s="9">
        <v>100</v>
      </c>
      <c r="E39" s="9">
        <v>47.8</v>
      </c>
      <c r="F39" s="38">
        <f t="shared" si="0"/>
        <v>47.8</v>
      </c>
    </row>
    <row r="40" spans="1:6" s="25" customFormat="1" ht="15.75">
      <c r="A40" s="7" t="s">
        <v>17</v>
      </c>
      <c r="B40" s="7" t="s">
        <v>89</v>
      </c>
      <c r="C40" s="8" t="s">
        <v>71</v>
      </c>
      <c r="D40" s="9">
        <v>45</v>
      </c>
      <c r="E40" s="9">
        <v>31.4</v>
      </c>
      <c r="F40" s="38">
        <f t="shared" si="0"/>
        <v>69.77777777777777</v>
      </c>
    </row>
    <row r="41" spans="1:6" s="24" customFormat="1" ht="15.75">
      <c r="A41" s="7" t="s">
        <v>17</v>
      </c>
      <c r="B41" s="7" t="s">
        <v>90</v>
      </c>
      <c r="C41" s="8" t="s">
        <v>91</v>
      </c>
      <c r="D41" s="9">
        <v>40</v>
      </c>
      <c r="E41" s="9">
        <v>0</v>
      </c>
      <c r="F41" s="38">
        <f t="shared" si="0"/>
        <v>0</v>
      </c>
    </row>
    <row r="42" spans="1:6" s="25" customFormat="1" ht="15.75">
      <c r="A42" s="7" t="s">
        <v>17</v>
      </c>
      <c r="B42" s="7" t="s">
        <v>92</v>
      </c>
      <c r="C42" s="8" t="s">
        <v>93</v>
      </c>
      <c r="D42" s="9">
        <v>35</v>
      </c>
      <c r="E42" s="9">
        <v>5.9</v>
      </c>
      <c r="F42" s="38">
        <f t="shared" si="0"/>
        <v>16.85714285714286</v>
      </c>
    </row>
    <row r="43" spans="1:6" s="25" customFormat="1" ht="15.75">
      <c r="A43" s="7" t="s">
        <v>17</v>
      </c>
      <c r="B43" s="7" t="s">
        <v>94</v>
      </c>
      <c r="C43" s="8" t="s">
        <v>95</v>
      </c>
      <c r="D43" s="9">
        <v>10</v>
      </c>
      <c r="E43" s="9">
        <v>0</v>
      </c>
      <c r="F43" s="38">
        <f t="shared" si="0"/>
        <v>0</v>
      </c>
    </row>
    <row r="44" spans="1:6" s="24" customFormat="1" ht="15.75">
      <c r="A44" s="7" t="s">
        <v>17</v>
      </c>
      <c r="B44" s="7" t="s">
        <v>96</v>
      </c>
      <c r="C44" s="8" t="s">
        <v>24</v>
      </c>
      <c r="D44" s="9">
        <v>20</v>
      </c>
      <c r="E44" s="9">
        <v>0</v>
      </c>
      <c r="F44" s="38">
        <f t="shared" si="0"/>
        <v>0</v>
      </c>
    </row>
    <row r="45" spans="1:6" s="34" customFormat="1" ht="31.5">
      <c r="A45" s="13" t="s">
        <v>25</v>
      </c>
      <c r="B45" s="13"/>
      <c r="C45" s="14" t="s">
        <v>26</v>
      </c>
      <c r="D45" s="15">
        <f>SUM(D46:D47)</f>
        <v>975</v>
      </c>
      <c r="E45" s="15">
        <f>SUM(E46:E47)</f>
        <v>390.59999999999997</v>
      </c>
      <c r="F45" s="37">
        <f t="shared" si="0"/>
        <v>40.06153846153846</v>
      </c>
    </row>
    <row r="46" spans="1:6" s="25" customFormat="1" ht="31.5">
      <c r="A46" s="7" t="s">
        <v>25</v>
      </c>
      <c r="B46" s="7" t="s">
        <v>27</v>
      </c>
      <c r="C46" s="8" t="s">
        <v>72</v>
      </c>
      <c r="D46" s="9">
        <v>891.1</v>
      </c>
      <c r="E46" s="9">
        <v>355.2</v>
      </c>
      <c r="F46" s="38">
        <f t="shared" si="0"/>
        <v>39.86084614521378</v>
      </c>
    </row>
    <row r="47" spans="1:6" s="25" customFormat="1" ht="15.75">
      <c r="A47" s="7" t="s">
        <v>25</v>
      </c>
      <c r="B47" s="7" t="s">
        <v>28</v>
      </c>
      <c r="C47" s="8" t="s">
        <v>29</v>
      </c>
      <c r="D47" s="9">
        <v>83.9</v>
      </c>
      <c r="E47" s="9">
        <v>35.4</v>
      </c>
      <c r="F47" s="38">
        <f t="shared" si="0"/>
        <v>42.19308700834326</v>
      </c>
    </row>
    <row r="48" spans="1:6" s="34" customFormat="1" ht="15.75">
      <c r="A48" s="13" t="s">
        <v>30</v>
      </c>
      <c r="B48" s="13"/>
      <c r="C48" s="14" t="s">
        <v>31</v>
      </c>
      <c r="D48" s="15">
        <f>D49</f>
        <v>10</v>
      </c>
      <c r="E48" s="15">
        <f>E49</f>
        <v>0</v>
      </c>
      <c r="F48" s="37">
        <f t="shared" si="0"/>
        <v>0</v>
      </c>
    </row>
    <row r="49" spans="1:6" s="26" customFormat="1" ht="15.75">
      <c r="A49" s="7" t="s">
        <v>30</v>
      </c>
      <c r="B49" s="7" t="s">
        <v>97</v>
      </c>
      <c r="C49" s="8" t="s">
        <v>1</v>
      </c>
      <c r="D49" s="9">
        <v>10</v>
      </c>
      <c r="E49" s="9">
        <v>0</v>
      </c>
      <c r="F49" s="38">
        <f t="shared" si="0"/>
        <v>0</v>
      </c>
    </row>
    <row r="50" spans="1:6" s="34" customFormat="1" ht="15.75">
      <c r="A50" s="13" t="s">
        <v>32</v>
      </c>
      <c r="B50" s="13"/>
      <c r="C50" s="14" t="s">
        <v>33</v>
      </c>
      <c r="D50" s="15">
        <f>SUM(D51:D53)</f>
        <v>15.2</v>
      </c>
      <c r="E50" s="15">
        <f>SUM(E51:E53)</f>
        <v>7.4</v>
      </c>
      <c r="F50" s="37">
        <f t="shared" si="0"/>
        <v>48.684210526315795</v>
      </c>
    </row>
    <row r="51" spans="1:6" s="25" customFormat="1" ht="15.75">
      <c r="A51" s="7" t="s">
        <v>32</v>
      </c>
      <c r="B51" s="7" t="s">
        <v>84</v>
      </c>
      <c r="C51" s="8" t="s">
        <v>23</v>
      </c>
      <c r="D51" s="9">
        <v>10.8</v>
      </c>
      <c r="E51" s="9">
        <v>4</v>
      </c>
      <c r="F51" s="38">
        <f t="shared" si="0"/>
        <v>37.03703703703704</v>
      </c>
    </row>
    <row r="52" spans="1:6" s="25" customFormat="1" ht="15.75">
      <c r="A52" s="7" t="s">
        <v>32</v>
      </c>
      <c r="B52" s="7" t="s">
        <v>98</v>
      </c>
      <c r="C52" s="8" t="s">
        <v>99</v>
      </c>
      <c r="D52" s="9">
        <v>3.7</v>
      </c>
      <c r="E52" s="9">
        <v>3.4</v>
      </c>
      <c r="F52" s="38">
        <f t="shared" si="0"/>
        <v>91.89189189189189</v>
      </c>
    </row>
    <row r="53" spans="1:6" s="25" customFormat="1" ht="15.75">
      <c r="A53" s="7" t="s">
        <v>32</v>
      </c>
      <c r="B53" s="7" t="s">
        <v>92</v>
      </c>
      <c r="C53" s="8" t="s">
        <v>93</v>
      </c>
      <c r="D53" s="9">
        <v>0.7</v>
      </c>
      <c r="E53" s="9">
        <v>0</v>
      </c>
      <c r="F53" s="38">
        <f t="shared" si="0"/>
        <v>0</v>
      </c>
    </row>
    <row r="54" spans="1:6" s="31" customFormat="1" ht="15.75">
      <c r="A54" s="10" t="s">
        <v>34</v>
      </c>
      <c r="B54" s="10"/>
      <c r="C54" s="11" t="s">
        <v>35</v>
      </c>
      <c r="D54" s="12">
        <f>D55</f>
        <v>345.5</v>
      </c>
      <c r="E54" s="12">
        <f>E55</f>
        <v>164.70000000000002</v>
      </c>
      <c r="F54" s="36">
        <f t="shared" si="0"/>
        <v>47.67004341534009</v>
      </c>
    </row>
    <row r="55" spans="1:6" s="34" customFormat="1" ht="15.75">
      <c r="A55" s="13" t="s">
        <v>36</v>
      </c>
      <c r="B55" s="13"/>
      <c r="C55" s="14" t="s">
        <v>37</v>
      </c>
      <c r="D55" s="15">
        <f>SUM(D56:D61)</f>
        <v>345.5</v>
      </c>
      <c r="E55" s="15">
        <f>SUM(E56:E61)</f>
        <v>164.70000000000002</v>
      </c>
      <c r="F55" s="37">
        <f t="shared" si="0"/>
        <v>47.67004341534009</v>
      </c>
    </row>
    <row r="56" spans="1:6" s="24" customFormat="1" ht="15.75">
      <c r="A56" s="7" t="s">
        <v>36</v>
      </c>
      <c r="B56" s="7" t="s">
        <v>11</v>
      </c>
      <c r="C56" s="8" t="s">
        <v>12</v>
      </c>
      <c r="D56" s="9">
        <v>245</v>
      </c>
      <c r="E56" s="9">
        <v>116</v>
      </c>
      <c r="F56" s="38">
        <f t="shared" si="0"/>
        <v>47.3469387755102</v>
      </c>
    </row>
    <row r="57" spans="1:6" s="25" customFormat="1" ht="15.75">
      <c r="A57" s="7" t="s">
        <v>36</v>
      </c>
      <c r="B57" s="7" t="s">
        <v>13</v>
      </c>
      <c r="C57" s="8" t="s">
        <v>14</v>
      </c>
      <c r="D57" s="9">
        <v>74.3</v>
      </c>
      <c r="E57" s="9">
        <v>31.3</v>
      </c>
      <c r="F57" s="38">
        <f t="shared" si="0"/>
        <v>42.126514131897714</v>
      </c>
    </row>
    <row r="58" spans="1:6" s="25" customFormat="1" ht="15.75">
      <c r="A58" s="7" t="s">
        <v>36</v>
      </c>
      <c r="B58" s="7" t="s">
        <v>38</v>
      </c>
      <c r="C58" s="8" t="s">
        <v>39</v>
      </c>
      <c r="D58" s="9">
        <v>7</v>
      </c>
      <c r="E58" s="9">
        <v>0</v>
      </c>
      <c r="F58" s="38">
        <f t="shared" si="0"/>
        <v>0</v>
      </c>
    </row>
    <row r="59" spans="1:6" s="25" customFormat="1" ht="15.75">
      <c r="A59" s="7" t="s">
        <v>36</v>
      </c>
      <c r="B59" s="7" t="s">
        <v>110</v>
      </c>
      <c r="C59" s="8" t="s">
        <v>131</v>
      </c>
      <c r="D59" s="9">
        <v>0.8</v>
      </c>
      <c r="E59" s="9">
        <v>0</v>
      </c>
      <c r="F59" s="38">
        <f t="shared" si="0"/>
        <v>0</v>
      </c>
    </row>
    <row r="60" spans="1:6" s="25" customFormat="1" ht="15.75">
      <c r="A60" s="7" t="s">
        <v>36</v>
      </c>
      <c r="B60" s="7" t="s">
        <v>74</v>
      </c>
      <c r="C60" s="8" t="s">
        <v>75</v>
      </c>
      <c r="D60" s="9">
        <v>1</v>
      </c>
      <c r="E60" s="9">
        <v>0</v>
      </c>
      <c r="F60" s="38">
        <f t="shared" si="0"/>
        <v>0</v>
      </c>
    </row>
    <row r="61" spans="1:6" s="24" customFormat="1" ht="15.75">
      <c r="A61" s="7" t="s">
        <v>36</v>
      </c>
      <c r="B61" s="7" t="s">
        <v>96</v>
      </c>
      <c r="C61" s="8" t="s">
        <v>24</v>
      </c>
      <c r="D61" s="9">
        <v>17.4</v>
      </c>
      <c r="E61" s="9">
        <v>17.4</v>
      </c>
      <c r="F61" s="38">
        <f t="shared" si="0"/>
        <v>100</v>
      </c>
    </row>
    <row r="62" spans="1:6" s="31" customFormat="1" ht="31.5">
      <c r="A62" s="10" t="s">
        <v>100</v>
      </c>
      <c r="B62" s="10"/>
      <c r="C62" s="11" t="s">
        <v>101</v>
      </c>
      <c r="D62" s="12">
        <f>D63</f>
        <v>55</v>
      </c>
      <c r="E62" s="12">
        <f>E63</f>
        <v>0</v>
      </c>
      <c r="F62" s="36">
        <f t="shared" si="0"/>
        <v>0</v>
      </c>
    </row>
    <row r="63" spans="1:6" s="34" customFormat="1" ht="31.5">
      <c r="A63" s="13" t="s">
        <v>102</v>
      </c>
      <c r="B63" s="13"/>
      <c r="C63" s="14" t="s">
        <v>103</v>
      </c>
      <c r="D63" s="15">
        <f>D65+D64</f>
        <v>55</v>
      </c>
      <c r="E63" s="15">
        <f>E65+E64</f>
        <v>0</v>
      </c>
      <c r="F63" s="37">
        <f t="shared" si="0"/>
        <v>0</v>
      </c>
    </row>
    <row r="64" spans="1:6" s="27" customFormat="1" ht="15.75">
      <c r="A64" s="16" t="s">
        <v>102</v>
      </c>
      <c r="B64" s="16" t="s">
        <v>135</v>
      </c>
      <c r="C64" s="17" t="s">
        <v>136</v>
      </c>
      <c r="D64" s="18">
        <v>45</v>
      </c>
      <c r="E64" s="18">
        <v>0</v>
      </c>
      <c r="F64" s="38">
        <f t="shared" si="0"/>
        <v>0</v>
      </c>
    </row>
    <row r="65" spans="1:6" s="25" customFormat="1" ht="15.75">
      <c r="A65" s="7" t="s">
        <v>102</v>
      </c>
      <c r="B65" s="7" t="s">
        <v>96</v>
      </c>
      <c r="C65" s="8" t="s">
        <v>24</v>
      </c>
      <c r="D65" s="9">
        <v>10</v>
      </c>
      <c r="E65" s="9">
        <v>0</v>
      </c>
      <c r="F65" s="38">
        <f t="shared" si="0"/>
        <v>0</v>
      </c>
    </row>
    <row r="66" spans="1:6" s="31" customFormat="1" ht="17.25" customHeight="1">
      <c r="A66" s="10" t="s">
        <v>40</v>
      </c>
      <c r="B66" s="10"/>
      <c r="C66" s="11" t="s">
        <v>41</v>
      </c>
      <c r="D66" s="12">
        <f>D67+D72+D79</f>
        <v>1567.8</v>
      </c>
      <c r="E66" s="12">
        <f>E67+E72+E79</f>
        <v>361.7</v>
      </c>
      <c r="F66" s="36">
        <f t="shared" si="0"/>
        <v>23.070544712335757</v>
      </c>
    </row>
    <row r="67" spans="1:6" s="34" customFormat="1" ht="15.75">
      <c r="A67" s="13" t="s">
        <v>42</v>
      </c>
      <c r="B67" s="13"/>
      <c r="C67" s="14" t="s">
        <v>43</v>
      </c>
      <c r="D67" s="15">
        <f>SUM(D68:D71)</f>
        <v>90.89999999999999</v>
      </c>
      <c r="E67" s="15">
        <f>SUM(E68:E71)</f>
        <v>44.2</v>
      </c>
      <c r="F67" s="37">
        <f t="shared" si="0"/>
        <v>48.62486248624863</v>
      </c>
    </row>
    <row r="68" spans="1:6" s="26" customFormat="1" ht="15.75">
      <c r="A68" s="7" t="s">
        <v>42</v>
      </c>
      <c r="B68" s="7" t="s">
        <v>11</v>
      </c>
      <c r="C68" s="8" t="s">
        <v>12</v>
      </c>
      <c r="D68" s="9">
        <f>63.6+1.9</f>
        <v>65.5</v>
      </c>
      <c r="E68" s="9">
        <v>36.6</v>
      </c>
      <c r="F68" s="38">
        <f t="shared" si="0"/>
        <v>55.87786259541985</v>
      </c>
    </row>
    <row r="69" spans="1:6" s="24" customFormat="1" ht="15.75">
      <c r="A69" s="7" t="s">
        <v>42</v>
      </c>
      <c r="B69" s="7" t="s">
        <v>13</v>
      </c>
      <c r="C69" s="8" t="s">
        <v>14</v>
      </c>
      <c r="D69" s="9">
        <f>19.5+0.6</f>
        <v>20.1</v>
      </c>
      <c r="E69" s="9">
        <v>7.6</v>
      </c>
      <c r="F69" s="38">
        <f t="shared" si="0"/>
        <v>37.81094527363184</v>
      </c>
    </row>
    <row r="70" spans="1:6" s="25" customFormat="1" ht="15.75">
      <c r="A70" s="7" t="s">
        <v>42</v>
      </c>
      <c r="B70" s="7" t="s">
        <v>74</v>
      </c>
      <c r="C70" s="8" t="s">
        <v>75</v>
      </c>
      <c r="D70" s="9">
        <v>1</v>
      </c>
      <c r="E70" s="9">
        <v>0</v>
      </c>
      <c r="F70" s="38">
        <f t="shared" si="0"/>
        <v>0</v>
      </c>
    </row>
    <row r="71" spans="1:6" s="26" customFormat="1" ht="15.75">
      <c r="A71" s="7" t="s">
        <v>42</v>
      </c>
      <c r="B71" s="7" t="s">
        <v>96</v>
      </c>
      <c r="C71" s="8" t="s">
        <v>24</v>
      </c>
      <c r="D71" s="9">
        <v>4.3</v>
      </c>
      <c r="E71" s="9">
        <v>0</v>
      </c>
      <c r="F71" s="38">
        <f t="shared" si="0"/>
        <v>0</v>
      </c>
    </row>
    <row r="72" spans="1:6" s="34" customFormat="1" ht="15.75">
      <c r="A72" s="13" t="s">
        <v>4</v>
      </c>
      <c r="B72" s="13"/>
      <c r="C72" s="14" t="s">
        <v>44</v>
      </c>
      <c r="D72" s="15">
        <f>SUM(D73:D78)</f>
        <v>1395.1</v>
      </c>
      <c r="E72" s="15">
        <f>SUM(E73:E78)</f>
        <v>317.5</v>
      </c>
      <c r="F72" s="37">
        <f aca="true" t="shared" si="1" ref="F72:F129">E72/D72*100</f>
        <v>22.758225216830336</v>
      </c>
    </row>
    <row r="73" spans="1:6" s="25" customFormat="1" ht="15.75">
      <c r="A73" s="7" t="s">
        <v>4</v>
      </c>
      <c r="B73" s="7" t="s">
        <v>19</v>
      </c>
      <c r="C73" s="8" t="s">
        <v>20</v>
      </c>
      <c r="D73" s="9">
        <v>600</v>
      </c>
      <c r="E73" s="9">
        <v>234.5</v>
      </c>
      <c r="F73" s="38">
        <f t="shared" si="1"/>
        <v>39.08333333333333</v>
      </c>
    </row>
    <row r="74" spans="1:6" s="26" customFormat="1" ht="15.75">
      <c r="A74" s="7" t="s">
        <v>4</v>
      </c>
      <c r="B74" s="7" t="s">
        <v>80</v>
      </c>
      <c r="C74" s="8" t="s">
        <v>0</v>
      </c>
      <c r="D74" s="9">
        <v>415</v>
      </c>
      <c r="E74" s="9">
        <v>83</v>
      </c>
      <c r="F74" s="38">
        <f t="shared" si="1"/>
        <v>20</v>
      </c>
    </row>
    <row r="75" spans="1:6" s="24" customFormat="1" ht="15.75">
      <c r="A75" s="7" t="s">
        <v>4</v>
      </c>
      <c r="B75" s="7" t="s">
        <v>81</v>
      </c>
      <c r="C75" s="8" t="s">
        <v>22</v>
      </c>
      <c r="D75" s="9">
        <v>149.5</v>
      </c>
      <c r="E75" s="9">
        <v>0</v>
      </c>
      <c r="F75" s="38">
        <f t="shared" si="1"/>
        <v>0</v>
      </c>
    </row>
    <row r="76" spans="1:6" s="24" customFormat="1" ht="15.75">
      <c r="A76" s="7" t="s">
        <v>4</v>
      </c>
      <c r="B76" s="7" t="s">
        <v>142</v>
      </c>
      <c r="C76" s="8" t="s">
        <v>143</v>
      </c>
      <c r="D76" s="9">
        <v>100</v>
      </c>
      <c r="E76" s="9">
        <v>0</v>
      </c>
      <c r="F76" s="38">
        <f t="shared" si="1"/>
        <v>0</v>
      </c>
    </row>
    <row r="77" spans="1:6" s="24" customFormat="1" ht="15.75">
      <c r="A77" s="7" t="s">
        <v>4</v>
      </c>
      <c r="B77" s="7" t="s">
        <v>135</v>
      </c>
      <c r="C77" s="8" t="s">
        <v>136</v>
      </c>
      <c r="D77" s="9">
        <v>100</v>
      </c>
      <c r="E77" s="9">
        <v>0</v>
      </c>
      <c r="F77" s="38">
        <f t="shared" si="1"/>
        <v>0</v>
      </c>
    </row>
    <row r="78" spans="1:6" s="25" customFormat="1" ht="15.75">
      <c r="A78" s="7" t="s">
        <v>4</v>
      </c>
      <c r="B78" s="7" t="s">
        <v>96</v>
      </c>
      <c r="C78" s="8" t="s">
        <v>24</v>
      </c>
      <c r="D78" s="9">
        <v>30.6</v>
      </c>
      <c r="E78" s="9">
        <v>0</v>
      </c>
      <c r="F78" s="38">
        <f t="shared" si="1"/>
        <v>0</v>
      </c>
    </row>
    <row r="79" spans="1:6" s="34" customFormat="1" ht="15.75">
      <c r="A79" s="13" t="s">
        <v>104</v>
      </c>
      <c r="B79" s="13"/>
      <c r="C79" s="14" t="s">
        <v>105</v>
      </c>
      <c r="D79" s="15">
        <f>D80+D81</f>
        <v>81.8</v>
      </c>
      <c r="E79" s="15">
        <f>E80+E81</f>
        <v>0</v>
      </c>
      <c r="F79" s="37">
        <f t="shared" si="1"/>
        <v>0</v>
      </c>
    </row>
    <row r="80" spans="1:6" s="25" customFormat="1" ht="15.75">
      <c r="A80" s="7" t="s">
        <v>104</v>
      </c>
      <c r="B80" s="7" t="s">
        <v>106</v>
      </c>
      <c r="C80" s="8" t="s">
        <v>107</v>
      </c>
      <c r="D80" s="9">
        <v>69.8</v>
      </c>
      <c r="E80" s="9">
        <v>0</v>
      </c>
      <c r="F80" s="38">
        <f t="shared" si="1"/>
        <v>0</v>
      </c>
    </row>
    <row r="81" spans="1:6" s="25" customFormat="1" ht="15.75">
      <c r="A81" s="7" t="s">
        <v>104</v>
      </c>
      <c r="B81" s="7" t="s">
        <v>81</v>
      </c>
      <c r="C81" s="8" t="s">
        <v>137</v>
      </c>
      <c r="D81" s="9">
        <v>12</v>
      </c>
      <c r="E81" s="9">
        <v>0</v>
      </c>
      <c r="F81" s="38">
        <f t="shared" si="1"/>
        <v>0</v>
      </c>
    </row>
    <row r="82" spans="1:6" s="31" customFormat="1" ht="15.75">
      <c r="A82" s="10" t="s">
        <v>45</v>
      </c>
      <c r="B82" s="10"/>
      <c r="C82" s="11" t="s">
        <v>46</v>
      </c>
      <c r="D82" s="12">
        <f>D83+D86</f>
        <v>715.6</v>
      </c>
      <c r="E82" s="12">
        <f>E83+E86</f>
        <v>219.60000000000002</v>
      </c>
      <c r="F82" s="36">
        <f t="shared" si="1"/>
        <v>30.68753493571828</v>
      </c>
    </row>
    <row r="83" spans="1:6" s="34" customFormat="1" ht="15.75">
      <c r="A83" s="13" t="s">
        <v>108</v>
      </c>
      <c r="B83" s="13"/>
      <c r="C83" s="14" t="s">
        <v>109</v>
      </c>
      <c r="D83" s="15">
        <f>SUM(D84:D85)</f>
        <v>115</v>
      </c>
      <c r="E83" s="15">
        <f>SUM(E84:E85)</f>
        <v>0</v>
      </c>
      <c r="F83" s="37">
        <f t="shared" si="1"/>
        <v>0</v>
      </c>
    </row>
    <row r="84" spans="1:6" s="27" customFormat="1" ht="15.75">
      <c r="A84" s="16" t="s">
        <v>108</v>
      </c>
      <c r="B84" s="16" t="s">
        <v>81</v>
      </c>
      <c r="C84" s="17" t="s">
        <v>137</v>
      </c>
      <c r="D84" s="18">
        <v>15</v>
      </c>
      <c r="E84" s="18">
        <v>0</v>
      </c>
      <c r="F84" s="38">
        <f t="shared" si="1"/>
        <v>0</v>
      </c>
    </row>
    <row r="85" spans="1:6" s="25" customFormat="1" ht="15.75">
      <c r="A85" s="7" t="s">
        <v>108</v>
      </c>
      <c r="B85" s="7" t="s">
        <v>110</v>
      </c>
      <c r="C85" s="8" t="s">
        <v>111</v>
      </c>
      <c r="D85" s="9">
        <v>100</v>
      </c>
      <c r="E85" s="9">
        <v>0</v>
      </c>
      <c r="F85" s="38">
        <f t="shared" si="1"/>
        <v>0</v>
      </c>
    </row>
    <row r="86" spans="1:6" s="34" customFormat="1" ht="15.75">
      <c r="A86" s="13" t="s">
        <v>47</v>
      </c>
      <c r="B86" s="13"/>
      <c r="C86" s="14" t="s">
        <v>2</v>
      </c>
      <c r="D86" s="15">
        <f>SUM(D87:D94)</f>
        <v>600.6</v>
      </c>
      <c r="E86" s="15">
        <f>SUM(E87:E94)</f>
        <v>219.60000000000002</v>
      </c>
      <c r="F86" s="37">
        <f t="shared" si="1"/>
        <v>36.56343656343656</v>
      </c>
    </row>
    <row r="87" spans="1:6" s="25" customFormat="1" ht="15.75">
      <c r="A87" s="7" t="s">
        <v>47</v>
      </c>
      <c r="B87" s="7" t="s">
        <v>112</v>
      </c>
      <c r="C87" s="8" t="s">
        <v>113</v>
      </c>
      <c r="D87" s="9">
        <v>20</v>
      </c>
      <c r="E87" s="9">
        <v>0</v>
      </c>
      <c r="F87" s="38">
        <f t="shared" si="1"/>
        <v>0</v>
      </c>
    </row>
    <row r="88" spans="1:6" s="25" customFormat="1" ht="31.5">
      <c r="A88" s="7" t="s">
        <v>47</v>
      </c>
      <c r="B88" s="7" t="s">
        <v>144</v>
      </c>
      <c r="C88" s="8" t="s">
        <v>145</v>
      </c>
      <c r="D88" s="9">
        <v>99</v>
      </c>
      <c r="E88" s="9">
        <v>0</v>
      </c>
      <c r="F88" s="38">
        <f t="shared" si="1"/>
        <v>0</v>
      </c>
    </row>
    <row r="89" spans="1:6" s="25" customFormat="1" ht="15.75">
      <c r="A89" s="7" t="s">
        <v>47</v>
      </c>
      <c r="B89" s="7" t="s">
        <v>110</v>
      </c>
      <c r="C89" s="8" t="s">
        <v>111</v>
      </c>
      <c r="D89" s="9">
        <v>50</v>
      </c>
      <c r="E89" s="9">
        <v>0</v>
      </c>
      <c r="F89" s="38">
        <f t="shared" si="1"/>
        <v>0</v>
      </c>
    </row>
    <row r="90" spans="1:6" s="25" customFormat="1" ht="15.75">
      <c r="A90" s="7" t="s">
        <v>47</v>
      </c>
      <c r="B90" s="7" t="s">
        <v>106</v>
      </c>
      <c r="C90" s="8" t="s">
        <v>146</v>
      </c>
      <c r="D90" s="9">
        <v>12</v>
      </c>
      <c r="E90" s="9">
        <v>0</v>
      </c>
      <c r="F90" s="38">
        <f t="shared" si="1"/>
        <v>0</v>
      </c>
    </row>
    <row r="91" spans="1:6" s="25" customFormat="1" ht="15.75">
      <c r="A91" s="7" t="s">
        <v>47</v>
      </c>
      <c r="B91" s="7" t="s">
        <v>81</v>
      </c>
      <c r="C91" s="8" t="s">
        <v>137</v>
      </c>
      <c r="D91" s="9">
        <v>20</v>
      </c>
      <c r="E91" s="9">
        <v>0</v>
      </c>
      <c r="F91" s="38">
        <f t="shared" si="1"/>
        <v>0</v>
      </c>
    </row>
    <row r="92" spans="1:6" s="25" customFormat="1" ht="15.75">
      <c r="A92" s="7" t="s">
        <v>47</v>
      </c>
      <c r="B92" s="7" t="s">
        <v>135</v>
      </c>
      <c r="C92" s="8" t="s">
        <v>136</v>
      </c>
      <c r="D92" s="9">
        <v>299.8</v>
      </c>
      <c r="E92" s="9">
        <v>199.8</v>
      </c>
      <c r="F92" s="38">
        <f t="shared" si="1"/>
        <v>66.6444296197465</v>
      </c>
    </row>
    <row r="93" spans="1:6" s="25" customFormat="1" ht="15.75">
      <c r="A93" s="7" t="s">
        <v>47</v>
      </c>
      <c r="B93" s="7" t="s">
        <v>114</v>
      </c>
      <c r="C93" s="8" t="s">
        <v>115</v>
      </c>
      <c r="D93" s="9">
        <v>49.8</v>
      </c>
      <c r="E93" s="9">
        <v>19.8</v>
      </c>
      <c r="F93" s="38">
        <f t="shared" si="1"/>
        <v>39.75903614457832</v>
      </c>
    </row>
    <row r="94" spans="1:6" s="25" customFormat="1" ht="15.75">
      <c r="A94" s="7" t="s">
        <v>47</v>
      </c>
      <c r="B94" s="7" t="s">
        <v>96</v>
      </c>
      <c r="C94" s="8" t="s">
        <v>24</v>
      </c>
      <c r="D94" s="9">
        <v>50</v>
      </c>
      <c r="E94" s="9">
        <v>0</v>
      </c>
      <c r="F94" s="38">
        <f t="shared" si="1"/>
        <v>0</v>
      </c>
    </row>
    <row r="95" spans="1:6" s="31" customFormat="1" ht="15.75">
      <c r="A95" s="10" t="s">
        <v>59</v>
      </c>
      <c r="B95" s="10"/>
      <c r="C95" s="11" t="s">
        <v>60</v>
      </c>
      <c r="D95" s="12">
        <f>D96</f>
        <v>40</v>
      </c>
      <c r="E95" s="12">
        <f>E96</f>
        <v>4.9</v>
      </c>
      <c r="F95" s="36">
        <f t="shared" si="1"/>
        <v>12.250000000000002</v>
      </c>
    </row>
    <row r="96" spans="1:6" s="34" customFormat="1" ht="31.5">
      <c r="A96" s="13" t="s">
        <v>61</v>
      </c>
      <c r="B96" s="13"/>
      <c r="C96" s="14" t="s">
        <v>62</v>
      </c>
      <c r="D96" s="15">
        <f>D97</f>
        <v>40</v>
      </c>
      <c r="E96" s="15">
        <f>E97</f>
        <v>4.9</v>
      </c>
      <c r="F96" s="37">
        <f t="shared" si="1"/>
        <v>12.250000000000002</v>
      </c>
    </row>
    <row r="97" spans="1:6" s="26" customFormat="1" ht="31.5">
      <c r="A97" s="7" t="s">
        <v>61</v>
      </c>
      <c r="B97" s="7" t="s">
        <v>57</v>
      </c>
      <c r="C97" s="8" t="s">
        <v>58</v>
      </c>
      <c r="D97" s="9">
        <v>40</v>
      </c>
      <c r="E97" s="9">
        <v>4.9</v>
      </c>
      <c r="F97" s="38">
        <f t="shared" si="1"/>
        <v>12.250000000000002</v>
      </c>
    </row>
    <row r="98" spans="1:6" s="32" customFormat="1" ht="15.75">
      <c r="A98" s="10" t="s">
        <v>48</v>
      </c>
      <c r="B98" s="10"/>
      <c r="C98" s="11" t="s">
        <v>49</v>
      </c>
      <c r="D98" s="12">
        <f>D99</f>
        <v>8086.299999999999</v>
      </c>
      <c r="E98" s="12">
        <f>E99</f>
        <v>3995.5999999999995</v>
      </c>
      <c r="F98" s="36">
        <f t="shared" si="1"/>
        <v>49.411968390982274</v>
      </c>
    </row>
    <row r="99" spans="1:6" s="34" customFormat="1" ht="15.75">
      <c r="A99" s="13" t="s">
        <v>50</v>
      </c>
      <c r="B99" s="13"/>
      <c r="C99" s="14" t="s">
        <v>51</v>
      </c>
      <c r="D99" s="15">
        <f>SUM(D100:D121)</f>
        <v>8086.299999999999</v>
      </c>
      <c r="E99" s="15">
        <f>SUM(E100:E121)</f>
        <v>3995.5999999999995</v>
      </c>
      <c r="F99" s="37">
        <f t="shared" si="1"/>
        <v>49.411968390982274</v>
      </c>
    </row>
    <row r="100" spans="1:6" s="28" customFormat="1" ht="15.75">
      <c r="A100" s="7" t="s">
        <v>50</v>
      </c>
      <c r="B100" s="7" t="s">
        <v>11</v>
      </c>
      <c r="C100" s="8" t="s">
        <v>12</v>
      </c>
      <c r="D100" s="9">
        <v>4570</v>
      </c>
      <c r="E100" s="9">
        <v>2207.9</v>
      </c>
      <c r="F100" s="38">
        <f t="shared" si="1"/>
        <v>48.3129102844639</v>
      </c>
    </row>
    <row r="101" spans="1:6" s="28" customFormat="1" ht="15.75">
      <c r="A101" s="7" t="s">
        <v>50</v>
      </c>
      <c r="B101" s="7" t="s">
        <v>13</v>
      </c>
      <c r="C101" s="8" t="s">
        <v>14</v>
      </c>
      <c r="D101" s="9">
        <v>1322</v>
      </c>
      <c r="E101" s="9">
        <v>678.8</v>
      </c>
      <c r="F101" s="38">
        <f t="shared" si="1"/>
        <v>51.3464447806354</v>
      </c>
    </row>
    <row r="102" spans="1:6" s="28" customFormat="1" ht="15.75">
      <c r="A102" s="7" t="s">
        <v>50</v>
      </c>
      <c r="B102" s="7" t="s">
        <v>73</v>
      </c>
      <c r="C102" s="8" t="s">
        <v>68</v>
      </c>
      <c r="D102" s="9">
        <v>20</v>
      </c>
      <c r="E102" s="9">
        <v>0</v>
      </c>
      <c r="F102" s="38">
        <f t="shared" si="1"/>
        <v>0</v>
      </c>
    </row>
    <row r="103" spans="1:6" s="29" customFormat="1" ht="15.75">
      <c r="A103" s="7" t="s">
        <v>50</v>
      </c>
      <c r="B103" s="7" t="s">
        <v>38</v>
      </c>
      <c r="C103" s="8" t="s">
        <v>39</v>
      </c>
      <c r="D103" s="9">
        <v>60.5</v>
      </c>
      <c r="E103" s="9">
        <v>25.2</v>
      </c>
      <c r="F103" s="38">
        <f t="shared" si="1"/>
        <v>41.65289256198347</v>
      </c>
    </row>
    <row r="104" spans="1:6" s="29" customFormat="1" ht="15.75">
      <c r="A104" s="7" t="s">
        <v>50</v>
      </c>
      <c r="B104" s="7" t="s">
        <v>63</v>
      </c>
      <c r="C104" s="8" t="s">
        <v>132</v>
      </c>
      <c r="D104" s="9">
        <v>175.4</v>
      </c>
      <c r="E104" s="9">
        <v>175.4</v>
      </c>
      <c r="F104" s="38">
        <f t="shared" si="1"/>
        <v>100</v>
      </c>
    </row>
    <row r="105" spans="1:6" s="29" customFormat="1" ht="15.75">
      <c r="A105" s="7" t="s">
        <v>50</v>
      </c>
      <c r="B105" s="7" t="s">
        <v>19</v>
      </c>
      <c r="C105" s="8" t="s">
        <v>20</v>
      </c>
      <c r="D105" s="9">
        <v>1360</v>
      </c>
      <c r="E105" s="9">
        <v>806.3</v>
      </c>
      <c r="F105" s="38">
        <f t="shared" si="1"/>
        <v>59.28676470588235</v>
      </c>
    </row>
    <row r="106" spans="1:6" s="29" customFormat="1" ht="15.75">
      <c r="A106" s="7" t="s">
        <v>50</v>
      </c>
      <c r="B106" s="7" t="s">
        <v>80</v>
      </c>
      <c r="C106" s="8" t="s">
        <v>0</v>
      </c>
      <c r="D106" s="9">
        <v>325</v>
      </c>
      <c r="E106" s="9">
        <v>0</v>
      </c>
      <c r="F106" s="38">
        <f t="shared" si="1"/>
        <v>0</v>
      </c>
    </row>
    <row r="107" spans="1:6" s="29" customFormat="1" ht="31.5">
      <c r="A107" s="7" t="s">
        <v>50</v>
      </c>
      <c r="B107" s="7" t="s">
        <v>147</v>
      </c>
      <c r="C107" s="8" t="s">
        <v>148</v>
      </c>
      <c r="D107" s="9">
        <v>10</v>
      </c>
      <c r="E107" s="9">
        <v>0</v>
      </c>
      <c r="F107" s="38">
        <f t="shared" si="1"/>
        <v>0</v>
      </c>
    </row>
    <row r="108" spans="1:6" s="29" customFormat="1" ht="15.75">
      <c r="A108" s="7" t="s">
        <v>50</v>
      </c>
      <c r="B108" s="7" t="s">
        <v>110</v>
      </c>
      <c r="C108" s="8" t="s">
        <v>111</v>
      </c>
      <c r="D108" s="9">
        <v>10.4</v>
      </c>
      <c r="E108" s="9">
        <v>0</v>
      </c>
      <c r="F108" s="38">
        <f t="shared" si="1"/>
        <v>0</v>
      </c>
    </row>
    <row r="109" spans="1:6" s="29" customFormat="1" ht="15.75">
      <c r="A109" s="7" t="s">
        <v>50</v>
      </c>
      <c r="B109" s="7" t="s">
        <v>69</v>
      </c>
      <c r="C109" s="8" t="s">
        <v>70</v>
      </c>
      <c r="D109" s="9">
        <v>13</v>
      </c>
      <c r="E109" s="9">
        <v>7.3</v>
      </c>
      <c r="F109" s="38">
        <f t="shared" si="1"/>
        <v>56.15384615384615</v>
      </c>
    </row>
    <row r="110" spans="1:6" s="29" customFormat="1" ht="15.75">
      <c r="A110" s="7" t="s">
        <v>50</v>
      </c>
      <c r="B110" s="7" t="s">
        <v>81</v>
      </c>
      <c r="C110" s="8" t="s">
        <v>137</v>
      </c>
      <c r="D110" s="9">
        <v>25</v>
      </c>
      <c r="E110" s="9">
        <v>0</v>
      </c>
      <c r="F110" s="38">
        <f t="shared" si="1"/>
        <v>0</v>
      </c>
    </row>
    <row r="111" spans="1:6" s="23" customFormat="1" ht="15.75">
      <c r="A111" s="7" t="s">
        <v>50</v>
      </c>
      <c r="B111" s="7" t="s">
        <v>74</v>
      </c>
      <c r="C111" s="8" t="s">
        <v>75</v>
      </c>
      <c r="D111" s="9">
        <v>10</v>
      </c>
      <c r="E111" s="9">
        <v>6.7</v>
      </c>
      <c r="F111" s="38">
        <f t="shared" si="1"/>
        <v>67</v>
      </c>
    </row>
    <row r="112" spans="1:6" s="23" customFormat="1" ht="31.5">
      <c r="A112" s="7" t="s">
        <v>50</v>
      </c>
      <c r="B112" s="7" t="s">
        <v>116</v>
      </c>
      <c r="C112" s="8" t="s">
        <v>117</v>
      </c>
      <c r="D112" s="9">
        <v>1</v>
      </c>
      <c r="E112" s="9">
        <v>0</v>
      </c>
      <c r="F112" s="38">
        <f t="shared" si="1"/>
        <v>0</v>
      </c>
    </row>
    <row r="113" spans="1:6" s="23" customFormat="1" ht="31.5">
      <c r="A113" s="7" t="s">
        <v>50</v>
      </c>
      <c r="B113" s="7" t="s">
        <v>76</v>
      </c>
      <c r="C113" s="8" t="s">
        <v>77</v>
      </c>
      <c r="D113" s="9">
        <v>0.7</v>
      </c>
      <c r="E113" s="9">
        <v>0</v>
      </c>
      <c r="F113" s="38">
        <f t="shared" si="1"/>
        <v>0</v>
      </c>
    </row>
    <row r="114" spans="1:6" s="23" customFormat="1" ht="31.5">
      <c r="A114" s="7" t="s">
        <v>50</v>
      </c>
      <c r="B114" s="7" t="s">
        <v>138</v>
      </c>
      <c r="C114" s="8" t="s">
        <v>139</v>
      </c>
      <c r="D114" s="9">
        <v>0.3</v>
      </c>
      <c r="E114" s="9">
        <v>0</v>
      </c>
      <c r="F114" s="38">
        <f t="shared" si="1"/>
        <v>0</v>
      </c>
    </row>
    <row r="115" spans="1:6" s="23" customFormat="1" ht="15.75">
      <c r="A115" s="7" t="s">
        <v>50</v>
      </c>
      <c r="B115" s="7" t="s">
        <v>85</v>
      </c>
      <c r="C115" s="8" t="s">
        <v>86</v>
      </c>
      <c r="D115" s="9">
        <v>5</v>
      </c>
      <c r="E115" s="9">
        <v>0</v>
      </c>
      <c r="F115" s="38">
        <f t="shared" si="1"/>
        <v>0</v>
      </c>
    </row>
    <row r="116" spans="1:6" s="23" customFormat="1" ht="15.75">
      <c r="A116" s="7" t="s">
        <v>50</v>
      </c>
      <c r="B116" s="7" t="s">
        <v>97</v>
      </c>
      <c r="C116" s="8" t="s">
        <v>1</v>
      </c>
      <c r="D116" s="9">
        <v>35</v>
      </c>
      <c r="E116" s="9">
        <v>0</v>
      </c>
      <c r="F116" s="38">
        <f t="shared" si="1"/>
        <v>0</v>
      </c>
    </row>
    <row r="117" spans="1:6" s="23" customFormat="1" ht="15.75">
      <c r="A117" s="7" t="s">
        <v>50</v>
      </c>
      <c r="B117" s="7" t="s">
        <v>129</v>
      </c>
      <c r="C117" s="8" t="s">
        <v>130</v>
      </c>
      <c r="D117" s="9">
        <v>21</v>
      </c>
      <c r="E117" s="9">
        <v>21</v>
      </c>
      <c r="F117" s="38">
        <f t="shared" si="1"/>
        <v>100</v>
      </c>
    </row>
    <row r="118" spans="1:6" s="23" customFormat="1" ht="15.75">
      <c r="A118" s="7" t="s">
        <v>50</v>
      </c>
      <c r="B118" s="7" t="s">
        <v>133</v>
      </c>
      <c r="C118" s="8" t="s">
        <v>134</v>
      </c>
      <c r="D118" s="9">
        <v>67</v>
      </c>
      <c r="E118" s="9">
        <v>67</v>
      </c>
      <c r="F118" s="38">
        <f t="shared" si="1"/>
        <v>100</v>
      </c>
    </row>
    <row r="119" spans="1:6" s="23" customFormat="1" ht="15.75">
      <c r="A119" s="7" t="s">
        <v>50</v>
      </c>
      <c r="B119" s="7" t="s">
        <v>135</v>
      </c>
      <c r="C119" s="8" t="s">
        <v>136</v>
      </c>
      <c r="D119" s="9">
        <v>30</v>
      </c>
      <c r="E119" s="9">
        <v>0</v>
      </c>
      <c r="F119" s="38">
        <f t="shared" si="1"/>
        <v>0</v>
      </c>
    </row>
    <row r="120" spans="1:6" s="23" customFormat="1" ht="15.75">
      <c r="A120" s="7" t="s">
        <v>50</v>
      </c>
      <c r="B120" s="7" t="s">
        <v>96</v>
      </c>
      <c r="C120" s="8" t="s">
        <v>24</v>
      </c>
      <c r="D120" s="9">
        <v>10</v>
      </c>
      <c r="E120" s="9">
        <v>0</v>
      </c>
      <c r="F120" s="38">
        <f t="shared" si="1"/>
        <v>0</v>
      </c>
    </row>
    <row r="121" spans="1:6" s="23" customFormat="1" ht="15.75">
      <c r="A121" s="7" t="s">
        <v>50</v>
      </c>
      <c r="B121" s="7" t="s">
        <v>149</v>
      </c>
      <c r="C121" s="8" t="s">
        <v>150</v>
      </c>
      <c r="D121" s="9">
        <v>15</v>
      </c>
      <c r="E121" s="9">
        <v>0</v>
      </c>
      <c r="F121" s="38">
        <f t="shared" si="1"/>
        <v>0</v>
      </c>
    </row>
    <row r="122" spans="1:6" s="33" customFormat="1" ht="15.75">
      <c r="A122" s="10" t="s">
        <v>118</v>
      </c>
      <c r="B122" s="10"/>
      <c r="C122" s="11" t="s">
        <v>119</v>
      </c>
      <c r="D122" s="12">
        <f>D123</f>
        <v>120</v>
      </c>
      <c r="E122" s="12">
        <f>E123</f>
        <v>0</v>
      </c>
      <c r="F122" s="36">
        <f t="shared" si="1"/>
        <v>0</v>
      </c>
    </row>
    <row r="123" spans="1:6" s="35" customFormat="1" ht="15.75">
      <c r="A123" s="13" t="s">
        <v>120</v>
      </c>
      <c r="B123" s="13"/>
      <c r="C123" s="14" t="s">
        <v>121</v>
      </c>
      <c r="D123" s="15">
        <f>SUM(D124:D126)</f>
        <v>120</v>
      </c>
      <c r="E123" s="15">
        <f>SUM(E124:E126)</f>
        <v>0</v>
      </c>
      <c r="F123" s="37">
        <f t="shared" si="1"/>
        <v>0</v>
      </c>
    </row>
    <row r="124" spans="1:6" s="23" customFormat="1" ht="15.75">
      <c r="A124" s="7" t="s">
        <v>120</v>
      </c>
      <c r="B124" s="7" t="s">
        <v>97</v>
      </c>
      <c r="C124" s="8" t="s">
        <v>1</v>
      </c>
      <c r="D124" s="9">
        <v>10</v>
      </c>
      <c r="E124" s="9">
        <v>0</v>
      </c>
      <c r="F124" s="38">
        <f t="shared" si="1"/>
        <v>0</v>
      </c>
    </row>
    <row r="125" spans="1:6" s="23" customFormat="1" ht="15.75">
      <c r="A125" s="7" t="s">
        <v>120</v>
      </c>
      <c r="B125" s="7" t="s">
        <v>122</v>
      </c>
      <c r="C125" s="8" t="s">
        <v>123</v>
      </c>
      <c r="D125" s="9">
        <v>100</v>
      </c>
      <c r="E125" s="9">
        <v>0</v>
      </c>
      <c r="F125" s="38">
        <f t="shared" si="1"/>
        <v>0</v>
      </c>
    </row>
    <row r="126" spans="1:6" s="23" customFormat="1" ht="15.75">
      <c r="A126" s="7" t="s">
        <v>120</v>
      </c>
      <c r="B126" s="7" t="s">
        <v>149</v>
      </c>
      <c r="C126" s="8" t="s">
        <v>150</v>
      </c>
      <c r="D126" s="9">
        <v>10</v>
      </c>
      <c r="E126" s="9">
        <v>0</v>
      </c>
      <c r="F126" s="38">
        <f t="shared" si="1"/>
        <v>0</v>
      </c>
    </row>
    <row r="127" spans="1:6" s="33" customFormat="1" ht="31.5">
      <c r="A127" s="10" t="s">
        <v>52</v>
      </c>
      <c r="B127" s="10"/>
      <c r="C127" s="11" t="s">
        <v>53</v>
      </c>
      <c r="D127" s="12">
        <f>D128</f>
        <v>1</v>
      </c>
      <c r="E127" s="12">
        <f>E128</f>
        <v>0</v>
      </c>
      <c r="F127" s="36">
        <f t="shared" si="1"/>
        <v>0</v>
      </c>
    </row>
    <row r="128" spans="1:6" s="35" customFormat="1" ht="15.75">
      <c r="A128" s="13" t="s">
        <v>54</v>
      </c>
      <c r="B128" s="13"/>
      <c r="C128" s="14" t="s">
        <v>55</v>
      </c>
      <c r="D128" s="15">
        <f>D129</f>
        <v>1</v>
      </c>
      <c r="E128" s="15">
        <f>E129</f>
        <v>0</v>
      </c>
      <c r="F128" s="37">
        <f t="shared" si="1"/>
        <v>0</v>
      </c>
    </row>
    <row r="129" spans="1:6" s="23" customFormat="1" ht="15.75">
      <c r="A129" s="7" t="s">
        <v>54</v>
      </c>
      <c r="B129" s="7" t="s">
        <v>56</v>
      </c>
      <c r="C129" s="8" t="s">
        <v>3</v>
      </c>
      <c r="D129" s="9">
        <v>1</v>
      </c>
      <c r="E129" s="9">
        <v>0</v>
      </c>
      <c r="F129" s="38">
        <f t="shared" si="1"/>
        <v>0</v>
      </c>
    </row>
  </sheetData>
  <sheetProtection/>
  <mergeCells count="3">
    <mergeCell ref="A6:C6"/>
    <mergeCell ref="A4:D4"/>
    <mergeCell ref="D1:F1"/>
  </mergeCells>
  <printOptions/>
  <pageMargins left="0.8267716535433072" right="0.1968503937007874" top="0.3937007874015748" bottom="0.3937007874015748" header="0.1968503937007874" footer="0.196850393700787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2019-07-23T02:10:10Z</cp:lastPrinted>
  <dcterms:created xsi:type="dcterms:W3CDTF">2007-10-26T05:01:23Z</dcterms:created>
  <dcterms:modified xsi:type="dcterms:W3CDTF">2019-07-23T02:10:37Z</dcterms:modified>
  <cp:category/>
  <cp:version/>
  <cp:contentType/>
  <cp:contentStatus/>
</cp:coreProperties>
</file>